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T\SD004A6\SharePoint Links\"/>
    </mc:Choice>
  </mc:AlternateContent>
  <workbookProtection workbookAlgorithmName="SHA-512" workbookHashValue="+QxlMXdk+pWXoDKf19uL5R4kKSMvLOnUX7Aiuex36YcACPmt0UUptUttysUF1pTteNfcunM4Ue2Dq76ZcIu9ZA==" workbookSaltValue="UL6pUC/ukwtqJmAf7UgYew==" workbookSpinCount="100000" lockStructure="1"/>
  <bookViews>
    <workbookView xWindow="2868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H58" i="1"/>
  <c r="H56" i="1"/>
  <c r="H55" i="1"/>
  <c r="H51" i="1"/>
  <c r="F51" i="1"/>
  <c r="E51" i="1"/>
  <c r="H50" i="1"/>
  <c r="F50" i="1"/>
  <c r="F21" i="1"/>
  <c r="F20" i="1"/>
  <c r="F16" i="1"/>
  <c r="I10" i="1"/>
</calcChain>
</file>

<file path=xl/sharedStrings.xml><?xml version="1.0" encoding="utf-8"?>
<sst xmlns="http://schemas.openxmlformats.org/spreadsheetml/2006/main" count="139" uniqueCount="92">
  <si>
    <t>High Voltage Design - Design Submission form</t>
  </si>
  <si>
    <t>Site Address</t>
  </si>
  <si>
    <t>Designer</t>
  </si>
  <si>
    <t>External Enquiry No</t>
  </si>
  <si>
    <t>Company Name</t>
  </si>
  <si>
    <t>National Grid Electricity Distribution</t>
  </si>
  <si>
    <t>Internal Enquiry No</t>
  </si>
  <si>
    <t>NGED Auditor</t>
  </si>
  <si>
    <t>Managed Unit</t>
  </si>
  <si>
    <t>Date</t>
  </si>
  <si>
    <t>Requested load (demand only)</t>
  </si>
  <si>
    <t>kW</t>
  </si>
  <si>
    <t>Connecting onto circuit no -</t>
  </si>
  <si>
    <t>Number of MPAN's to be created</t>
  </si>
  <si>
    <t>Location / between</t>
  </si>
  <si>
    <t>Power Factor</t>
  </si>
  <si>
    <t>Unity</t>
  </si>
  <si>
    <t>Load profile - cyclic or sustained?</t>
  </si>
  <si>
    <t>Sustained</t>
  </si>
  <si>
    <t>Relevant backfeed circuits -</t>
  </si>
  <si>
    <r>
      <t xml:space="preserve">Any motors / generators </t>
    </r>
    <r>
      <rPr>
        <b/>
        <u/>
        <sz val="10"/>
        <color theme="1"/>
        <rFont val="Arial"/>
        <family val="2"/>
      </rPr>
      <t>&gt;</t>
    </r>
    <r>
      <rPr>
        <b/>
        <sz val="10"/>
        <color theme="1"/>
        <rFont val="Arial"/>
        <family val="2"/>
      </rPr>
      <t xml:space="preserve"> 50kW? *</t>
    </r>
  </si>
  <si>
    <t>Yes</t>
  </si>
  <si>
    <t>Rating of primary transformers</t>
  </si>
  <si>
    <t>MVA</t>
  </si>
  <si>
    <t>Total Load on primary substation</t>
  </si>
  <si>
    <t>Single transformer primary?**</t>
  </si>
  <si>
    <t>No</t>
  </si>
  <si>
    <t>Apportionment or Potential refund applicable? ***</t>
  </si>
  <si>
    <t>Design Parameters</t>
  </si>
  <si>
    <t>Date &amp; Time of maximum demand</t>
  </si>
  <si>
    <t>Network load profile - Cyclic or Sustained?</t>
  </si>
  <si>
    <t>Load on Circuit</t>
  </si>
  <si>
    <t>kVA</t>
  </si>
  <si>
    <t>Season with highest utilsation factor</t>
  </si>
  <si>
    <t>Summer</t>
  </si>
  <si>
    <t>Design Voltage of System</t>
  </si>
  <si>
    <t>V</t>
  </si>
  <si>
    <t>Name of Primary Substation</t>
  </si>
  <si>
    <t>Target voltage of primary S/S</t>
  </si>
  <si>
    <t>Load on Backfeeds</t>
  </si>
  <si>
    <r>
      <t xml:space="preserve">Tap positions available? E.g. +5% to -15% or </t>
    </r>
    <r>
      <rPr>
        <b/>
        <sz val="10"/>
        <color theme="1"/>
        <rFont val="Calibri"/>
        <family val="2"/>
      </rPr>
      <t>±</t>
    </r>
    <r>
      <rPr>
        <b/>
        <sz val="10"/>
        <color theme="1"/>
        <rFont val="Arial"/>
        <family val="2"/>
      </rPr>
      <t xml:space="preserve"> 10%</t>
    </r>
  </si>
  <si>
    <t>Tap position on distribution substations</t>
  </si>
  <si>
    <t>Name of Backfeeding Primary *****</t>
  </si>
  <si>
    <t>%</t>
  </si>
  <si>
    <t>Target voltage of alternative Primary S/S ****</t>
  </si>
  <si>
    <t>Network analysis checks</t>
  </si>
  <si>
    <t>Normal running arrangement</t>
  </si>
  <si>
    <t>Abnormal running arrangement</t>
  </si>
  <si>
    <t>Current flow at POC</t>
  </si>
  <si>
    <t>A</t>
  </si>
  <si>
    <t>Voltage at new transformer / Connection</t>
  </si>
  <si>
    <t>Lowest voltage on circuit</t>
  </si>
  <si>
    <t>Lowest voltage on network</t>
  </si>
  <si>
    <t>Location of lowest volts</t>
  </si>
  <si>
    <t>Lowest Voltage of HV Metered Customer</t>
  </si>
  <si>
    <t>Highest utilisation Factor</t>
  </si>
  <si>
    <t>POL:SD4 Voltage Limits</t>
  </si>
  <si>
    <t>Maximum (V)</t>
  </si>
  <si>
    <t>Minimum (V)</t>
  </si>
  <si>
    <t>Absolute Minimum During Abnormal Running (not preffered) (V)</t>
  </si>
  <si>
    <t>LV Metered connections</t>
  </si>
  <si>
    <t>HV Metered Connections</t>
  </si>
  <si>
    <t>Security of Supply (ENA ER P2)</t>
  </si>
  <si>
    <t>Individual Level of Security</t>
  </si>
  <si>
    <t>Ringed</t>
  </si>
  <si>
    <t>Is the group demand &lt; 1MVA</t>
  </si>
  <si>
    <t>Does the whole circuit comply with ENA ER P2?</t>
  </si>
  <si>
    <t>Is this circuit an essential backfeed?</t>
  </si>
  <si>
    <r>
      <rPr>
        <sz val="10"/>
        <color theme="1"/>
        <rFont val="Arial"/>
        <family val="2"/>
      </rPr>
      <t xml:space="preserve">→ </t>
    </r>
    <r>
      <rPr>
        <b/>
        <sz val="10"/>
        <color theme="1"/>
        <rFont val="Arial"/>
        <family val="2"/>
      </rPr>
      <t xml:space="preserve">         Backfeed for circuit</t>
    </r>
  </si>
  <si>
    <t>Does the circuit and connection comply with ST:SD4A?</t>
  </si>
  <si>
    <t>Circuit Backfed from. Open point switched at</t>
  </si>
  <si>
    <t>Earthing Arrangements</t>
  </si>
  <si>
    <t>Primary Substation of normal running arrangement</t>
  </si>
  <si>
    <t>Hot</t>
  </si>
  <si>
    <r>
      <t>70mm</t>
    </r>
    <r>
      <rPr>
        <b/>
        <sz val="10"/>
        <color theme="1"/>
        <rFont val="Calibri"/>
        <family val="2"/>
      </rPr>
      <t>²</t>
    </r>
    <r>
      <rPr>
        <b/>
        <sz val="10"/>
        <color theme="1"/>
        <rFont val="Arial"/>
        <family val="2"/>
      </rPr>
      <t xml:space="preserve"> CU HDC earthing conductor required?</t>
    </r>
  </si>
  <si>
    <t xml:space="preserve">Distribution substation </t>
  </si>
  <si>
    <t>Cold</t>
  </si>
  <si>
    <t>Earthing Arrangements compliant with ST:TP21 series?</t>
  </si>
  <si>
    <t>Attachments to be included</t>
  </si>
  <si>
    <t>2 x HV schematic detailing the normal and abnormal circuit connectivity.</t>
  </si>
  <si>
    <t>2x HV schematics detailing the Point of Connection including the customer equipment</t>
  </si>
  <si>
    <t>Is reinforcement required?</t>
  </si>
  <si>
    <t>comments</t>
  </si>
  <si>
    <r>
      <t xml:space="preserve">* Where motors or generators are installed with a rating </t>
    </r>
    <r>
      <rPr>
        <u/>
        <sz val="10"/>
        <color theme="1"/>
        <rFont val="Arial"/>
        <family val="2"/>
      </rPr>
      <t>&gt;</t>
    </r>
    <r>
      <rPr>
        <sz val="10"/>
        <color theme="1"/>
        <rFont val="Arial"/>
        <family val="2"/>
      </rPr>
      <t xml:space="preserve"> 50kW, consideration must be given to the fault rating of apparatus and a fault level study maybe required</t>
    </r>
  </si>
  <si>
    <t>** Only NGED to calculate the POC for connections on circuits with Single transformer primarys on the normal or abnormal feed</t>
  </si>
  <si>
    <t>*** Only NGED to calculate the POC for connections where Apportionment or Potential Refund are applicable</t>
  </si>
  <si>
    <t>**** Only required where the alternative backfeed is fed from an another Primary substation</t>
  </si>
  <si>
    <t>maximum</t>
  </si>
  <si>
    <t>minimum</t>
  </si>
  <si>
    <t>Absolute Minimum During Abnormal Running (not preffered)</t>
  </si>
  <si>
    <t>N/A</t>
  </si>
  <si>
    <t>Key Loads, Agreed, Committed,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</si>
</sst>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1" fillId="2" borderId="5" xfId="0" applyFont="1" applyFill="1" applyBorder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5" fillId="2" borderId="1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/>
    <xf numFmtId="0" fontId="3" fillId="2" borderId="0" xfId="0" applyFont="1" applyFill="1" applyAlignment="1">
      <alignment horizontal="left" vertical="top"/>
    </xf>
    <xf numFmtId="0" fontId="5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vertical="top"/>
    </xf>
    <xf numFmtId="0" fontId="8" fillId="2" borderId="0" xfId="0" applyFont="1" applyFill="1"/>
    <xf numFmtId="0" fontId="5" fillId="2" borderId="10" xfId="0" applyFont="1" applyFill="1" applyBorder="1" applyAlignment="1" applyProtection="1">
      <alignment horizontal="right"/>
      <protection locked="0"/>
    </xf>
    <xf numFmtId="0" fontId="9" fillId="2" borderId="0" xfId="0" applyFont="1" applyFill="1"/>
    <xf numFmtId="0" fontId="7" fillId="2" borderId="0" xfId="0" applyFont="1" applyFill="1" applyAlignment="1">
      <alignment horizontal="left" vertical="top"/>
    </xf>
    <xf numFmtId="0" fontId="4" fillId="2" borderId="0" xfId="0" applyFont="1" applyFill="1" applyProtection="1">
      <protection locked="0"/>
    </xf>
    <xf numFmtId="164" fontId="3" fillId="2" borderId="10" xfId="0" applyNumberFormat="1" applyFont="1" applyFill="1" applyBorder="1" applyAlignment="1" applyProtection="1">
      <alignment vertical="top"/>
      <protection locked="0"/>
    </xf>
    <xf numFmtId="14" fontId="4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Alignment="1">
      <alignment horizontal="left"/>
    </xf>
    <xf numFmtId="2" fontId="4" fillId="2" borderId="0" xfId="0" applyNumberFormat="1" applyFont="1" applyFill="1"/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165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5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/>
    <xf numFmtId="0" fontId="7" fillId="2" borderId="0" xfId="0" applyFont="1" applyFill="1" applyAlignment="1">
      <alignment horizontal="left" vertical="center"/>
    </xf>
    <xf numFmtId="0" fontId="11" fillId="2" borderId="5" xfId="0" applyFont="1" applyFill="1" applyBorder="1"/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3" fillId="2" borderId="12" xfId="0" applyFont="1" applyFill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0" fillId="2" borderId="4" xfId="0" applyFill="1" applyBorder="1"/>
    <xf numFmtId="0" fontId="12" fillId="2" borderId="0" xfId="0" applyFont="1" applyFill="1"/>
    <xf numFmtId="0" fontId="0" fillId="2" borderId="5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6" borderId="0" xfId="0" applyFill="1"/>
    <xf numFmtId="2" fontId="0" fillId="6" borderId="10" xfId="0" applyNumberFormat="1" applyFill="1" applyBorder="1"/>
    <xf numFmtId="1" fontId="0" fillId="6" borderId="10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1" fontId="0" fillId="6" borderId="10" xfId="0" applyNumberFormat="1" applyFill="1" applyBorder="1"/>
    <xf numFmtId="2" fontId="0" fillId="6" borderId="8" xfId="0" applyNumberFormat="1" applyFill="1" applyBorder="1"/>
    <xf numFmtId="2" fontId="0" fillId="6" borderId="0" xfId="0" applyNumberFormat="1" applyFill="1" applyAlignment="1">
      <alignment horizontal="center"/>
    </xf>
    <xf numFmtId="2" fontId="0" fillId="6" borderId="0" xfId="0" applyNumberFormat="1" applyFill="1"/>
    <xf numFmtId="166" fontId="3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/>
    </xf>
    <xf numFmtId="2" fontId="4" fillId="2" borderId="10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5" fillId="2" borderId="0" xfId="0" applyNumberFormat="1" applyFont="1" applyFill="1" applyBorder="1" applyAlignment="1" applyProtection="1">
      <alignment horizontal="right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5" fillId="2" borderId="7" xfId="0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12">
    <dxf>
      <font>
        <color theme="0"/>
      </font>
      <border>
        <left/>
        <right/>
        <top/>
        <bottom/>
        <vertical/>
        <horizontal/>
      </border>
    </dxf>
    <dxf>
      <font>
        <b/>
        <i val="0"/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strike/>
      </font>
      <fill>
        <patternFill>
          <bgColor rgb="FFFF0000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b/>
        <i val="0"/>
        <strike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strike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1869273</xdr:colOff>
      <xdr:row>3</xdr:row>
      <xdr:rowOff>0</xdr:rowOff>
    </xdr:from>
    <xdr:to>
      <xdr:col>9</xdr:col>
      <xdr:colOff>986936</xdr:colOff>
      <xdr:row>5</xdr:row>
      <xdr:rowOff>2538</xdr:rowOff>
    </xdr:to>
    <xdr:grpSp>
      <xdr:nvGrpSpPr>
        <xdr:cNvPr id="124" name="Graphic 6">
          <a:extLst>
            <a:ext uri="{FF2B5EF4-FFF2-40B4-BE49-F238E27FC236}">
              <a16:creationId xmlns:a16="http://schemas.microsoft.com/office/drawing/2014/main" id="{689570DD-2294-46E3-AB64-115D8B338DEB}"/>
            </a:ext>
          </a:extLst>
        </xdr:cNvPr>
        <xdr:cNvGrpSpPr/>
      </xdr:nvGrpSpPr>
      <xdr:grpSpPr>
        <a:xfrm>
          <a:off x="9489273" y="619125"/>
          <a:ext cx="2146613" cy="383538"/>
          <a:chOff x="-58774" y="-58774"/>
          <a:chExt cx="16879772" cy="3557760"/>
        </a:xfrm>
        <a:solidFill>
          <a:srgbClr val="000099"/>
        </a:solidFill>
      </xdr:grpSpPr>
      <xdr:sp macro="" textlink="">
        <xdr:nvSpPr>
          <xdr:cNvPr id="125" name="Freeform: Shape 262">
            <a:extLst>
              <a:ext uri="{FF2B5EF4-FFF2-40B4-BE49-F238E27FC236}">
                <a16:creationId xmlns:a16="http://schemas.microsoft.com/office/drawing/2014/main" id="{30BEE6BE-1892-4C4E-8C23-D33E008BFD03}"/>
              </a:ext>
            </a:extLst>
          </xdr:cNvPr>
          <xdr:cNvSpPr/>
        </xdr:nvSpPr>
        <xdr:spPr>
          <a:xfrm>
            <a:off x="14180105" y="-58774"/>
            <a:ext cx="783648" cy="783648"/>
          </a:xfrm>
          <a:custGeom>
            <a:avLst/>
            <a:gdLst>
              <a:gd name="connsiteX0" fmla="*/ 724874 w 783647"/>
              <a:gd name="connsiteY0" fmla="*/ 395742 h 783647"/>
              <a:gd name="connsiteX1" fmla="*/ 387905 w 783647"/>
              <a:gd name="connsiteY1" fmla="*/ 724874 h 783647"/>
              <a:gd name="connsiteX2" fmla="*/ 58774 w 783647"/>
              <a:gd name="connsiteY2" fmla="*/ 395742 h 783647"/>
              <a:gd name="connsiteX3" fmla="*/ 387905 w 783647"/>
              <a:gd name="connsiteY3" fmla="*/ 58774 h 7836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83647" h="783647">
                <a:moveTo>
                  <a:pt x="724874" y="395742"/>
                </a:moveTo>
                <a:lnTo>
                  <a:pt x="387905" y="724874"/>
                </a:lnTo>
                <a:lnTo>
                  <a:pt x="58774" y="395742"/>
                </a:lnTo>
                <a:lnTo>
                  <a:pt x="387905" y="58774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26" name="Freeform: Shape 263">
            <a:extLst>
              <a:ext uri="{FF2B5EF4-FFF2-40B4-BE49-F238E27FC236}">
                <a16:creationId xmlns:a16="http://schemas.microsoft.com/office/drawing/2014/main" id="{2D1F0807-ADA0-43CD-A98B-705FD64E5205}"/>
              </a:ext>
            </a:extLst>
          </xdr:cNvPr>
          <xdr:cNvSpPr/>
        </xdr:nvSpPr>
        <xdr:spPr>
          <a:xfrm>
            <a:off x="14281980" y="952132"/>
            <a:ext cx="548553" cy="1802390"/>
          </a:xfrm>
          <a:custGeom>
            <a:avLst/>
            <a:gdLst>
              <a:gd name="connsiteX0" fmla="*/ 58774 w 548553"/>
              <a:gd name="connsiteY0" fmla="*/ 58774 h 1802389"/>
              <a:gd name="connsiteX1" fmla="*/ 513290 w 548553"/>
              <a:gd name="connsiteY1" fmla="*/ 58774 h 1802389"/>
              <a:gd name="connsiteX2" fmla="*/ 513290 w 548553"/>
              <a:gd name="connsiteY2" fmla="*/ 1798471 h 1802389"/>
              <a:gd name="connsiteX3" fmla="*/ 58774 w 548553"/>
              <a:gd name="connsiteY3" fmla="*/ 1798471 h 18023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48553" h="1802389">
                <a:moveTo>
                  <a:pt x="58774" y="58774"/>
                </a:moveTo>
                <a:lnTo>
                  <a:pt x="513290" y="58774"/>
                </a:lnTo>
                <a:lnTo>
                  <a:pt x="513290" y="1798471"/>
                </a:lnTo>
                <a:lnTo>
                  <a:pt x="58774" y="1798471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27" name="Freeform: Shape 264">
            <a:extLst>
              <a:ext uri="{FF2B5EF4-FFF2-40B4-BE49-F238E27FC236}">
                <a16:creationId xmlns:a16="http://schemas.microsoft.com/office/drawing/2014/main" id="{518FB42C-3F74-481B-B627-FEE5EECCEE00}"/>
              </a:ext>
            </a:extLst>
          </xdr:cNvPr>
          <xdr:cNvSpPr/>
        </xdr:nvSpPr>
        <xdr:spPr>
          <a:xfrm>
            <a:off x="-58774" y="967805"/>
            <a:ext cx="1410566" cy="1802390"/>
          </a:xfrm>
          <a:custGeom>
            <a:avLst/>
            <a:gdLst>
              <a:gd name="connsiteX0" fmla="*/ 58774 w 1410565"/>
              <a:gd name="connsiteY0" fmla="*/ 105792 h 1802389"/>
              <a:gd name="connsiteX1" fmla="*/ 262522 w 1410565"/>
              <a:gd name="connsiteY1" fmla="*/ 105792 h 1802389"/>
              <a:gd name="connsiteX2" fmla="*/ 262522 w 1410565"/>
              <a:gd name="connsiteY2" fmla="*/ 395742 h 1802389"/>
              <a:gd name="connsiteX3" fmla="*/ 270358 w 1410565"/>
              <a:gd name="connsiteY3" fmla="*/ 395742 h 1802389"/>
              <a:gd name="connsiteX4" fmla="*/ 803239 w 1410565"/>
              <a:gd name="connsiteY4" fmla="*/ 58774 h 1802389"/>
              <a:gd name="connsiteX5" fmla="*/ 1414484 w 1410565"/>
              <a:gd name="connsiteY5" fmla="*/ 709201 h 1802389"/>
              <a:gd name="connsiteX6" fmla="*/ 1414484 w 1410565"/>
              <a:gd name="connsiteY6" fmla="*/ 1790635 h 1802389"/>
              <a:gd name="connsiteX7" fmla="*/ 1210736 w 1410565"/>
              <a:gd name="connsiteY7" fmla="*/ 1790635 h 1802389"/>
              <a:gd name="connsiteX8" fmla="*/ 1210736 w 1410565"/>
              <a:gd name="connsiteY8" fmla="*/ 740547 h 1802389"/>
              <a:gd name="connsiteX9" fmla="*/ 787566 w 1410565"/>
              <a:gd name="connsiteY9" fmla="*/ 231176 h 1802389"/>
              <a:gd name="connsiteX10" fmla="*/ 262522 w 1410565"/>
              <a:gd name="connsiteY10" fmla="*/ 803239 h 1802389"/>
              <a:gd name="connsiteX11" fmla="*/ 262522 w 1410565"/>
              <a:gd name="connsiteY11" fmla="*/ 1782798 h 1802389"/>
              <a:gd name="connsiteX12" fmla="*/ 58774 w 1410565"/>
              <a:gd name="connsiteY12" fmla="*/ 1782798 h 1802389"/>
              <a:gd name="connsiteX13" fmla="*/ 58774 w 1410565"/>
              <a:gd name="connsiteY13" fmla="*/ 105792 h 18023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410565" h="1802389">
                <a:moveTo>
                  <a:pt x="58774" y="105792"/>
                </a:moveTo>
                <a:lnTo>
                  <a:pt x="262522" y="105792"/>
                </a:lnTo>
                <a:lnTo>
                  <a:pt x="262522" y="395742"/>
                </a:lnTo>
                <a:lnTo>
                  <a:pt x="270358" y="395742"/>
                </a:lnTo>
                <a:cubicBezTo>
                  <a:pt x="340887" y="191994"/>
                  <a:pt x="568145" y="58774"/>
                  <a:pt x="803239" y="58774"/>
                </a:cubicBezTo>
                <a:cubicBezTo>
                  <a:pt x="1273428" y="58774"/>
                  <a:pt x="1414484" y="309541"/>
                  <a:pt x="1414484" y="709201"/>
                </a:cubicBezTo>
                <a:lnTo>
                  <a:pt x="1414484" y="1790635"/>
                </a:lnTo>
                <a:lnTo>
                  <a:pt x="1210736" y="1790635"/>
                </a:lnTo>
                <a:lnTo>
                  <a:pt x="1210736" y="740547"/>
                </a:lnTo>
                <a:cubicBezTo>
                  <a:pt x="1210736" y="450597"/>
                  <a:pt x="1116698" y="231176"/>
                  <a:pt x="787566" y="231176"/>
                </a:cubicBezTo>
                <a:cubicBezTo>
                  <a:pt x="466270" y="231176"/>
                  <a:pt x="270358" y="481943"/>
                  <a:pt x="262522" y="803239"/>
                </a:cubicBezTo>
                <a:lnTo>
                  <a:pt x="262522" y="1782798"/>
                </a:lnTo>
                <a:lnTo>
                  <a:pt x="58774" y="1782798"/>
                </a:lnTo>
                <a:lnTo>
                  <a:pt x="58774" y="105792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28" name="Freeform: Shape 265">
            <a:extLst>
              <a:ext uri="{FF2B5EF4-FFF2-40B4-BE49-F238E27FC236}">
                <a16:creationId xmlns:a16="http://schemas.microsoft.com/office/drawing/2014/main" id="{B0C83CBF-E118-45AE-B616-B8D4A540FBA3}"/>
              </a:ext>
            </a:extLst>
          </xdr:cNvPr>
          <xdr:cNvSpPr/>
        </xdr:nvSpPr>
        <xdr:spPr>
          <a:xfrm>
            <a:off x="1586887" y="967805"/>
            <a:ext cx="1645660" cy="1880755"/>
          </a:xfrm>
          <a:custGeom>
            <a:avLst/>
            <a:gdLst>
              <a:gd name="connsiteX0" fmla="*/ 1226409 w 1645660"/>
              <a:gd name="connsiteY0" fmla="*/ 865931 h 1880754"/>
              <a:gd name="connsiteX1" fmla="*/ 1226409 w 1645660"/>
              <a:gd name="connsiteY1" fmla="*/ 865931 h 1880754"/>
              <a:gd name="connsiteX2" fmla="*/ 1046170 w 1645660"/>
              <a:gd name="connsiteY2" fmla="*/ 944295 h 1880754"/>
              <a:gd name="connsiteX3" fmla="*/ 270359 w 1645660"/>
              <a:gd name="connsiteY3" fmla="*/ 1328283 h 1880754"/>
              <a:gd name="connsiteX4" fmla="*/ 646509 w 1645660"/>
              <a:gd name="connsiteY4" fmla="*/ 1657415 h 1880754"/>
              <a:gd name="connsiteX5" fmla="*/ 1226409 w 1645660"/>
              <a:gd name="connsiteY5" fmla="*/ 1132371 h 1880754"/>
              <a:gd name="connsiteX6" fmla="*/ 1226409 w 1645660"/>
              <a:gd name="connsiteY6" fmla="*/ 865931 h 1880754"/>
              <a:gd name="connsiteX7" fmla="*/ 137138 w 1645660"/>
              <a:gd name="connsiteY7" fmla="*/ 623000 h 1880754"/>
              <a:gd name="connsiteX8" fmla="*/ 811075 w 1645660"/>
              <a:gd name="connsiteY8" fmla="*/ 58774 h 1880754"/>
              <a:gd name="connsiteX9" fmla="*/ 1430157 w 1645660"/>
              <a:gd name="connsiteY9" fmla="*/ 599491 h 1880754"/>
              <a:gd name="connsiteX10" fmla="*/ 1430157 w 1645660"/>
              <a:gd name="connsiteY10" fmla="*/ 1492849 h 1880754"/>
              <a:gd name="connsiteX11" fmla="*/ 1547704 w 1645660"/>
              <a:gd name="connsiteY11" fmla="*/ 1618233 h 1880754"/>
              <a:gd name="connsiteX12" fmla="*/ 1610396 w 1645660"/>
              <a:gd name="connsiteY12" fmla="*/ 1602560 h 1880754"/>
              <a:gd name="connsiteX13" fmla="*/ 1610396 w 1645660"/>
              <a:gd name="connsiteY13" fmla="*/ 1774962 h 1880754"/>
              <a:gd name="connsiteX14" fmla="*/ 1477176 w 1645660"/>
              <a:gd name="connsiteY14" fmla="*/ 1790635 h 1880754"/>
              <a:gd name="connsiteX15" fmla="*/ 1234245 w 1645660"/>
              <a:gd name="connsiteY15" fmla="*/ 1500685 h 1880754"/>
              <a:gd name="connsiteX16" fmla="*/ 1234245 w 1645660"/>
              <a:gd name="connsiteY16" fmla="*/ 1500685 h 1880754"/>
              <a:gd name="connsiteX17" fmla="*/ 623000 w 1645660"/>
              <a:gd name="connsiteY17" fmla="*/ 1845491 h 1880754"/>
              <a:gd name="connsiteX18" fmla="*/ 58774 w 1645660"/>
              <a:gd name="connsiteY18" fmla="*/ 1351792 h 1880754"/>
              <a:gd name="connsiteX19" fmla="*/ 959968 w 1645660"/>
              <a:gd name="connsiteY19" fmla="*/ 811075 h 1880754"/>
              <a:gd name="connsiteX20" fmla="*/ 1218572 w 1645660"/>
              <a:gd name="connsiteY20" fmla="*/ 583817 h 1880754"/>
              <a:gd name="connsiteX21" fmla="*/ 779730 w 1645660"/>
              <a:gd name="connsiteY21" fmla="*/ 239013 h 1880754"/>
              <a:gd name="connsiteX22" fmla="*/ 333050 w 1645660"/>
              <a:gd name="connsiteY22" fmla="*/ 630836 h 1880754"/>
              <a:gd name="connsiteX23" fmla="*/ 137138 w 1645660"/>
              <a:gd name="connsiteY23" fmla="*/ 630836 h 18807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1645660" h="1880754">
                <a:moveTo>
                  <a:pt x="1226409" y="865931"/>
                </a:moveTo>
                <a:lnTo>
                  <a:pt x="1226409" y="865931"/>
                </a:lnTo>
                <a:cubicBezTo>
                  <a:pt x="1195063" y="912950"/>
                  <a:pt x="1101025" y="928623"/>
                  <a:pt x="1046170" y="944295"/>
                </a:cubicBezTo>
                <a:cubicBezTo>
                  <a:pt x="701365" y="1006987"/>
                  <a:pt x="270359" y="999151"/>
                  <a:pt x="270359" y="1328283"/>
                </a:cubicBezTo>
                <a:cubicBezTo>
                  <a:pt x="270359" y="1532031"/>
                  <a:pt x="450597" y="1657415"/>
                  <a:pt x="646509" y="1657415"/>
                </a:cubicBezTo>
                <a:cubicBezTo>
                  <a:pt x="959968" y="1657415"/>
                  <a:pt x="1234245" y="1461503"/>
                  <a:pt x="1226409" y="1132371"/>
                </a:cubicBezTo>
                <a:lnTo>
                  <a:pt x="1226409" y="865931"/>
                </a:lnTo>
                <a:close/>
                <a:moveTo>
                  <a:pt x="137138" y="623000"/>
                </a:moveTo>
                <a:cubicBezTo>
                  <a:pt x="152811" y="231176"/>
                  <a:pt x="434924" y="58774"/>
                  <a:pt x="811075" y="58774"/>
                </a:cubicBezTo>
                <a:cubicBezTo>
                  <a:pt x="1108862" y="58774"/>
                  <a:pt x="1430157" y="152811"/>
                  <a:pt x="1430157" y="599491"/>
                </a:cubicBezTo>
                <a:lnTo>
                  <a:pt x="1430157" y="1492849"/>
                </a:lnTo>
                <a:cubicBezTo>
                  <a:pt x="1430157" y="1571214"/>
                  <a:pt x="1469340" y="1618233"/>
                  <a:pt x="1547704" y="1618233"/>
                </a:cubicBezTo>
                <a:cubicBezTo>
                  <a:pt x="1571214" y="1618233"/>
                  <a:pt x="1594723" y="1610396"/>
                  <a:pt x="1610396" y="1602560"/>
                </a:cubicBezTo>
                <a:lnTo>
                  <a:pt x="1610396" y="1774962"/>
                </a:lnTo>
                <a:cubicBezTo>
                  <a:pt x="1563377" y="1782798"/>
                  <a:pt x="1532031" y="1790635"/>
                  <a:pt x="1477176" y="1790635"/>
                </a:cubicBezTo>
                <a:cubicBezTo>
                  <a:pt x="1273428" y="1790635"/>
                  <a:pt x="1234245" y="1673088"/>
                  <a:pt x="1234245" y="1500685"/>
                </a:cubicBezTo>
                <a:lnTo>
                  <a:pt x="1234245" y="1500685"/>
                </a:lnTo>
                <a:cubicBezTo>
                  <a:pt x="1093189" y="1720107"/>
                  <a:pt x="944295" y="1845491"/>
                  <a:pt x="623000" y="1845491"/>
                </a:cubicBezTo>
                <a:cubicBezTo>
                  <a:pt x="317377" y="1845491"/>
                  <a:pt x="58774" y="1688761"/>
                  <a:pt x="58774" y="1351792"/>
                </a:cubicBezTo>
                <a:cubicBezTo>
                  <a:pt x="58774" y="881604"/>
                  <a:pt x="513289" y="865931"/>
                  <a:pt x="959968" y="811075"/>
                </a:cubicBezTo>
                <a:cubicBezTo>
                  <a:pt x="1132371" y="795402"/>
                  <a:pt x="1218572" y="771893"/>
                  <a:pt x="1218572" y="583817"/>
                </a:cubicBezTo>
                <a:cubicBezTo>
                  <a:pt x="1218572" y="309541"/>
                  <a:pt x="1022660" y="239013"/>
                  <a:pt x="779730" y="239013"/>
                </a:cubicBezTo>
                <a:cubicBezTo>
                  <a:pt x="528962" y="239013"/>
                  <a:pt x="340887" y="356560"/>
                  <a:pt x="333050" y="630836"/>
                </a:cubicBezTo>
                <a:lnTo>
                  <a:pt x="137138" y="630836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29" name="Freeform: Shape 266">
            <a:extLst>
              <a:ext uri="{FF2B5EF4-FFF2-40B4-BE49-F238E27FC236}">
                <a16:creationId xmlns:a16="http://schemas.microsoft.com/office/drawing/2014/main" id="{5992265A-9FB9-41A6-970C-E55BF8E4E1B3}"/>
              </a:ext>
            </a:extLst>
          </xdr:cNvPr>
          <xdr:cNvSpPr/>
        </xdr:nvSpPr>
        <xdr:spPr>
          <a:xfrm>
            <a:off x="3263893" y="513289"/>
            <a:ext cx="940377" cy="2272578"/>
          </a:xfrm>
          <a:custGeom>
            <a:avLst/>
            <a:gdLst>
              <a:gd name="connsiteX0" fmla="*/ 552472 w 940377"/>
              <a:gd name="connsiteY0" fmla="*/ 560308 h 2272578"/>
              <a:gd name="connsiteX1" fmla="*/ 889440 w 940377"/>
              <a:gd name="connsiteY1" fmla="*/ 560308 h 2272578"/>
              <a:gd name="connsiteX2" fmla="*/ 889440 w 940377"/>
              <a:gd name="connsiteY2" fmla="*/ 732711 h 2272578"/>
              <a:gd name="connsiteX3" fmla="*/ 552472 w 940377"/>
              <a:gd name="connsiteY3" fmla="*/ 732711 h 2272578"/>
              <a:gd name="connsiteX4" fmla="*/ 552472 w 940377"/>
              <a:gd name="connsiteY4" fmla="*/ 1869000 h 2272578"/>
              <a:gd name="connsiteX5" fmla="*/ 717038 w 940377"/>
              <a:gd name="connsiteY5" fmla="*/ 2088421 h 2272578"/>
              <a:gd name="connsiteX6" fmla="*/ 889440 w 940377"/>
              <a:gd name="connsiteY6" fmla="*/ 2080585 h 2272578"/>
              <a:gd name="connsiteX7" fmla="*/ 889440 w 940377"/>
              <a:gd name="connsiteY7" fmla="*/ 2252987 h 2272578"/>
              <a:gd name="connsiteX8" fmla="*/ 709201 w 940377"/>
              <a:gd name="connsiteY8" fmla="*/ 2260824 h 2272578"/>
              <a:gd name="connsiteX9" fmla="*/ 348723 w 940377"/>
              <a:gd name="connsiteY9" fmla="*/ 1884673 h 2272578"/>
              <a:gd name="connsiteX10" fmla="*/ 348723 w 940377"/>
              <a:gd name="connsiteY10" fmla="*/ 732711 h 2272578"/>
              <a:gd name="connsiteX11" fmla="*/ 58774 w 940377"/>
              <a:gd name="connsiteY11" fmla="*/ 732711 h 2272578"/>
              <a:gd name="connsiteX12" fmla="*/ 58774 w 940377"/>
              <a:gd name="connsiteY12" fmla="*/ 560308 h 2272578"/>
              <a:gd name="connsiteX13" fmla="*/ 348723 w 940377"/>
              <a:gd name="connsiteY13" fmla="*/ 560308 h 2272578"/>
              <a:gd name="connsiteX14" fmla="*/ 348723 w 940377"/>
              <a:gd name="connsiteY14" fmla="*/ 58774 h 2272578"/>
              <a:gd name="connsiteX15" fmla="*/ 552472 w 940377"/>
              <a:gd name="connsiteY15" fmla="*/ 58774 h 2272578"/>
              <a:gd name="connsiteX16" fmla="*/ 552472 w 940377"/>
              <a:gd name="connsiteY16" fmla="*/ 560308 h 22725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940377" h="2272578">
                <a:moveTo>
                  <a:pt x="552472" y="560308"/>
                </a:moveTo>
                <a:lnTo>
                  <a:pt x="889440" y="560308"/>
                </a:lnTo>
                <a:lnTo>
                  <a:pt x="889440" y="732711"/>
                </a:lnTo>
                <a:lnTo>
                  <a:pt x="552472" y="732711"/>
                </a:lnTo>
                <a:lnTo>
                  <a:pt x="552472" y="1869000"/>
                </a:lnTo>
                <a:cubicBezTo>
                  <a:pt x="552472" y="2002220"/>
                  <a:pt x="575981" y="2080585"/>
                  <a:pt x="717038" y="2088421"/>
                </a:cubicBezTo>
                <a:cubicBezTo>
                  <a:pt x="771893" y="2088421"/>
                  <a:pt x="834585" y="2088421"/>
                  <a:pt x="889440" y="2080585"/>
                </a:cubicBezTo>
                <a:lnTo>
                  <a:pt x="889440" y="2252987"/>
                </a:lnTo>
                <a:cubicBezTo>
                  <a:pt x="826748" y="2252987"/>
                  <a:pt x="771893" y="2260824"/>
                  <a:pt x="709201" y="2260824"/>
                </a:cubicBezTo>
                <a:cubicBezTo>
                  <a:pt x="434924" y="2260824"/>
                  <a:pt x="340887" y="2166786"/>
                  <a:pt x="348723" y="1884673"/>
                </a:cubicBezTo>
                <a:lnTo>
                  <a:pt x="348723" y="732711"/>
                </a:lnTo>
                <a:lnTo>
                  <a:pt x="58774" y="732711"/>
                </a:lnTo>
                <a:lnTo>
                  <a:pt x="58774" y="560308"/>
                </a:lnTo>
                <a:lnTo>
                  <a:pt x="348723" y="560308"/>
                </a:lnTo>
                <a:lnTo>
                  <a:pt x="348723" y="58774"/>
                </a:lnTo>
                <a:lnTo>
                  <a:pt x="552472" y="58774"/>
                </a:lnTo>
                <a:lnTo>
                  <a:pt x="552472" y="560308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0" name="Freeform: Shape 267">
            <a:extLst>
              <a:ext uri="{FF2B5EF4-FFF2-40B4-BE49-F238E27FC236}">
                <a16:creationId xmlns:a16="http://schemas.microsoft.com/office/drawing/2014/main" id="{6DEE4FA9-7736-4E39-AF62-AAAE616477AD}"/>
              </a:ext>
            </a:extLst>
          </xdr:cNvPr>
          <xdr:cNvSpPr/>
        </xdr:nvSpPr>
        <xdr:spPr>
          <a:xfrm>
            <a:off x="4470710" y="372233"/>
            <a:ext cx="313459" cy="2429308"/>
          </a:xfrm>
          <a:custGeom>
            <a:avLst/>
            <a:gdLst>
              <a:gd name="connsiteX0" fmla="*/ 58774 w 313459"/>
              <a:gd name="connsiteY0" fmla="*/ 701365 h 2429307"/>
              <a:gd name="connsiteX1" fmla="*/ 262522 w 313459"/>
              <a:gd name="connsiteY1" fmla="*/ 701365 h 2429307"/>
              <a:gd name="connsiteX2" fmla="*/ 262522 w 313459"/>
              <a:gd name="connsiteY2" fmla="*/ 2378371 h 2429307"/>
              <a:gd name="connsiteX3" fmla="*/ 58774 w 313459"/>
              <a:gd name="connsiteY3" fmla="*/ 2378371 h 2429307"/>
              <a:gd name="connsiteX4" fmla="*/ 58774 w 313459"/>
              <a:gd name="connsiteY4" fmla="*/ 701365 h 2429307"/>
              <a:gd name="connsiteX5" fmla="*/ 58774 w 313459"/>
              <a:gd name="connsiteY5" fmla="*/ 58774 h 2429307"/>
              <a:gd name="connsiteX6" fmla="*/ 262522 w 313459"/>
              <a:gd name="connsiteY6" fmla="*/ 58774 h 2429307"/>
              <a:gd name="connsiteX7" fmla="*/ 262522 w 313459"/>
              <a:gd name="connsiteY7" fmla="*/ 387906 h 2429307"/>
              <a:gd name="connsiteX8" fmla="*/ 58774 w 313459"/>
              <a:gd name="connsiteY8" fmla="*/ 387906 h 2429307"/>
              <a:gd name="connsiteX9" fmla="*/ 58774 w 313459"/>
              <a:gd name="connsiteY9" fmla="*/ 58774 h 24293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313459" h="2429307">
                <a:moveTo>
                  <a:pt x="58774" y="701365"/>
                </a:moveTo>
                <a:lnTo>
                  <a:pt x="262522" y="701365"/>
                </a:lnTo>
                <a:lnTo>
                  <a:pt x="262522" y="2378371"/>
                </a:lnTo>
                <a:lnTo>
                  <a:pt x="58774" y="2378371"/>
                </a:lnTo>
                <a:lnTo>
                  <a:pt x="58774" y="701365"/>
                </a:lnTo>
                <a:close/>
                <a:moveTo>
                  <a:pt x="58774" y="58774"/>
                </a:moveTo>
                <a:lnTo>
                  <a:pt x="262522" y="58774"/>
                </a:lnTo>
                <a:lnTo>
                  <a:pt x="262522" y="387906"/>
                </a:lnTo>
                <a:lnTo>
                  <a:pt x="58774" y="387906"/>
                </a:lnTo>
                <a:lnTo>
                  <a:pt x="58774" y="58774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1" name="Freeform: Shape 269">
            <a:extLst>
              <a:ext uri="{FF2B5EF4-FFF2-40B4-BE49-F238E27FC236}">
                <a16:creationId xmlns:a16="http://schemas.microsoft.com/office/drawing/2014/main" id="{781BD866-0E93-4033-8F5C-8746389418A6}"/>
              </a:ext>
            </a:extLst>
          </xdr:cNvPr>
          <xdr:cNvSpPr/>
        </xdr:nvSpPr>
        <xdr:spPr>
          <a:xfrm>
            <a:off x="4470710" y="1014824"/>
            <a:ext cx="313459" cy="1724025"/>
          </a:xfrm>
          <a:custGeom>
            <a:avLst/>
            <a:gdLst>
              <a:gd name="connsiteX0" fmla="*/ 58774 w 313459"/>
              <a:gd name="connsiteY0" fmla="*/ 58774 h 1724024"/>
              <a:gd name="connsiteX1" fmla="*/ 262522 w 313459"/>
              <a:gd name="connsiteY1" fmla="*/ 58774 h 1724024"/>
              <a:gd name="connsiteX2" fmla="*/ 262522 w 313459"/>
              <a:gd name="connsiteY2" fmla="*/ 1735780 h 1724024"/>
              <a:gd name="connsiteX3" fmla="*/ 58774 w 313459"/>
              <a:gd name="connsiteY3" fmla="*/ 1735780 h 17240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13459" h="1724024">
                <a:moveTo>
                  <a:pt x="58774" y="58774"/>
                </a:moveTo>
                <a:lnTo>
                  <a:pt x="262522" y="58774"/>
                </a:lnTo>
                <a:lnTo>
                  <a:pt x="262522" y="1735780"/>
                </a:lnTo>
                <a:lnTo>
                  <a:pt x="58774" y="1735780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2" name="Freeform: Shape 270">
            <a:extLst>
              <a:ext uri="{FF2B5EF4-FFF2-40B4-BE49-F238E27FC236}">
                <a16:creationId xmlns:a16="http://schemas.microsoft.com/office/drawing/2014/main" id="{694D1039-A68F-4FB0-95D8-A78158E0BC55}"/>
              </a:ext>
            </a:extLst>
          </xdr:cNvPr>
          <xdr:cNvSpPr/>
        </xdr:nvSpPr>
        <xdr:spPr>
          <a:xfrm>
            <a:off x="4470710" y="372233"/>
            <a:ext cx="313459" cy="391824"/>
          </a:xfrm>
          <a:custGeom>
            <a:avLst/>
            <a:gdLst>
              <a:gd name="connsiteX0" fmla="*/ 58774 w 313459"/>
              <a:gd name="connsiteY0" fmla="*/ 58774 h 391823"/>
              <a:gd name="connsiteX1" fmla="*/ 262522 w 313459"/>
              <a:gd name="connsiteY1" fmla="*/ 58774 h 391823"/>
              <a:gd name="connsiteX2" fmla="*/ 262522 w 313459"/>
              <a:gd name="connsiteY2" fmla="*/ 387906 h 391823"/>
              <a:gd name="connsiteX3" fmla="*/ 58774 w 313459"/>
              <a:gd name="connsiteY3" fmla="*/ 387906 h 3918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13459" h="391823">
                <a:moveTo>
                  <a:pt x="58774" y="58774"/>
                </a:moveTo>
                <a:lnTo>
                  <a:pt x="262522" y="58774"/>
                </a:lnTo>
                <a:lnTo>
                  <a:pt x="262522" y="387906"/>
                </a:lnTo>
                <a:lnTo>
                  <a:pt x="58774" y="387906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3" name="Freeform: Shape 271">
            <a:extLst>
              <a:ext uri="{FF2B5EF4-FFF2-40B4-BE49-F238E27FC236}">
                <a16:creationId xmlns:a16="http://schemas.microsoft.com/office/drawing/2014/main" id="{B7A2256E-CAC9-4AC7-B505-8039BECD4C3B}"/>
              </a:ext>
            </a:extLst>
          </xdr:cNvPr>
          <xdr:cNvSpPr/>
        </xdr:nvSpPr>
        <xdr:spPr>
          <a:xfrm>
            <a:off x="4980081" y="967805"/>
            <a:ext cx="1645660" cy="1880755"/>
          </a:xfrm>
          <a:custGeom>
            <a:avLst/>
            <a:gdLst>
              <a:gd name="connsiteX0" fmla="*/ 262522 w 1645660"/>
              <a:gd name="connsiteY0" fmla="*/ 944295 h 1880754"/>
              <a:gd name="connsiteX1" fmla="*/ 850258 w 1645660"/>
              <a:gd name="connsiteY1" fmla="*/ 1657415 h 1880754"/>
              <a:gd name="connsiteX2" fmla="*/ 1437993 w 1645660"/>
              <a:gd name="connsiteY2" fmla="*/ 944295 h 1880754"/>
              <a:gd name="connsiteX3" fmla="*/ 850258 w 1645660"/>
              <a:gd name="connsiteY3" fmla="*/ 231176 h 1880754"/>
              <a:gd name="connsiteX4" fmla="*/ 262522 w 1645660"/>
              <a:gd name="connsiteY4" fmla="*/ 944295 h 1880754"/>
              <a:gd name="connsiteX5" fmla="*/ 1641742 w 1645660"/>
              <a:gd name="connsiteY5" fmla="*/ 944295 h 1880754"/>
              <a:gd name="connsiteX6" fmla="*/ 850258 w 1645660"/>
              <a:gd name="connsiteY6" fmla="*/ 1829818 h 1880754"/>
              <a:gd name="connsiteX7" fmla="*/ 58774 w 1645660"/>
              <a:gd name="connsiteY7" fmla="*/ 944295 h 1880754"/>
              <a:gd name="connsiteX8" fmla="*/ 850258 w 1645660"/>
              <a:gd name="connsiteY8" fmla="*/ 58774 h 1880754"/>
              <a:gd name="connsiteX9" fmla="*/ 1641742 w 1645660"/>
              <a:gd name="connsiteY9" fmla="*/ 944295 h 18807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645660" h="1880754">
                <a:moveTo>
                  <a:pt x="262522" y="944295"/>
                </a:moveTo>
                <a:cubicBezTo>
                  <a:pt x="262522" y="1304773"/>
                  <a:pt x="458434" y="1657415"/>
                  <a:pt x="850258" y="1657415"/>
                </a:cubicBezTo>
                <a:cubicBezTo>
                  <a:pt x="1242082" y="1657415"/>
                  <a:pt x="1437993" y="1296937"/>
                  <a:pt x="1437993" y="944295"/>
                </a:cubicBezTo>
                <a:cubicBezTo>
                  <a:pt x="1437993" y="583817"/>
                  <a:pt x="1242082" y="231176"/>
                  <a:pt x="850258" y="231176"/>
                </a:cubicBezTo>
                <a:cubicBezTo>
                  <a:pt x="458434" y="231176"/>
                  <a:pt x="262522" y="583817"/>
                  <a:pt x="262522" y="944295"/>
                </a:cubicBezTo>
                <a:moveTo>
                  <a:pt x="1641742" y="944295"/>
                </a:moveTo>
                <a:cubicBezTo>
                  <a:pt x="1641742" y="1422321"/>
                  <a:pt x="1359629" y="1829818"/>
                  <a:pt x="850258" y="1829818"/>
                </a:cubicBezTo>
                <a:cubicBezTo>
                  <a:pt x="340887" y="1829818"/>
                  <a:pt x="58774" y="1422321"/>
                  <a:pt x="58774" y="944295"/>
                </a:cubicBezTo>
                <a:cubicBezTo>
                  <a:pt x="58774" y="466270"/>
                  <a:pt x="340887" y="58774"/>
                  <a:pt x="850258" y="58774"/>
                </a:cubicBezTo>
                <a:cubicBezTo>
                  <a:pt x="1359629" y="58774"/>
                  <a:pt x="1641742" y="466270"/>
                  <a:pt x="1641742" y="944295"/>
                </a:cubicBezTo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4" name="Freeform: Shape 272">
            <a:extLst>
              <a:ext uri="{FF2B5EF4-FFF2-40B4-BE49-F238E27FC236}">
                <a16:creationId xmlns:a16="http://schemas.microsoft.com/office/drawing/2014/main" id="{ECB5FB60-1773-436A-98D7-F637FA48C097}"/>
              </a:ext>
            </a:extLst>
          </xdr:cNvPr>
          <xdr:cNvSpPr/>
        </xdr:nvSpPr>
        <xdr:spPr>
          <a:xfrm>
            <a:off x="6860836" y="967805"/>
            <a:ext cx="1410566" cy="1802390"/>
          </a:xfrm>
          <a:custGeom>
            <a:avLst/>
            <a:gdLst>
              <a:gd name="connsiteX0" fmla="*/ 58774 w 1410565"/>
              <a:gd name="connsiteY0" fmla="*/ 105792 h 1802389"/>
              <a:gd name="connsiteX1" fmla="*/ 262522 w 1410565"/>
              <a:gd name="connsiteY1" fmla="*/ 105792 h 1802389"/>
              <a:gd name="connsiteX2" fmla="*/ 262522 w 1410565"/>
              <a:gd name="connsiteY2" fmla="*/ 395742 h 1802389"/>
              <a:gd name="connsiteX3" fmla="*/ 270358 w 1410565"/>
              <a:gd name="connsiteY3" fmla="*/ 395742 h 1802389"/>
              <a:gd name="connsiteX4" fmla="*/ 803239 w 1410565"/>
              <a:gd name="connsiteY4" fmla="*/ 58774 h 1802389"/>
              <a:gd name="connsiteX5" fmla="*/ 1414484 w 1410565"/>
              <a:gd name="connsiteY5" fmla="*/ 709201 h 1802389"/>
              <a:gd name="connsiteX6" fmla="*/ 1414484 w 1410565"/>
              <a:gd name="connsiteY6" fmla="*/ 1790635 h 1802389"/>
              <a:gd name="connsiteX7" fmla="*/ 1210736 w 1410565"/>
              <a:gd name="connsiteY7" fmla="*/ 1790635 h 1802389"/>
              <a:gd name="connsiteX8" fmla="*/ 1210736 w 1410565"/>
              <a:gd name="connsiteY8" fmla="*/ 740547 h 1802389"/>
              <a:gd name="connsiteX9" fmla="*/ 787566 w 1410565"/>
              <a:gd name="connsiteY9" fmla="*/ 231176 h 1802389"/>
              <a:gd name="connsiteX10" fmla="*/ 262522 w 1410565"/>
              <a:gd name="connsiteY10" fmla="*/ 803239 h 1802389"/>
              <a:gd name="connsiteX11" fmla="*/ 262522 w 1410565"/>
              <a:gd name="connsiteY11" fmla="*/ 1782798 h 1802389"/>
              <a:gd name="connsiteX12" fmla="*/ 58774 w 1410565"/>
              <a:gd name="connsiteY12" fmla="*/ 1782798 h 1802389"/>
              <a:gd name="connsiteX13" fmla="*/ 58774 w 1410565"/>
              <a:gd name="connsiteY13" fmla="*/ 105792 h 180238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1410565" h="1802389">
                <a:moveTo>
                  <a:pt x="58774" y="105792"/>
                </a:moveTo>
                <a:lnTo>
                  <a:pt x="262522" y="105792"/>
                </a:lnTo>
                <a:lnTo>
                  <a:pt x="262522" y="395742"/>
                </a:lnTo>
                <a:lnTo>
                  <a:pt x="270358" y="395742"/>
                </a:lnTo>
                <a:cubicBezTo>
                  <a:pt x="348723" y="191994"/>
                  <a:pt x="568145" y="58774"/>
                  <a:pt x="803239" y="58774"/>
                </a:cubicBezTo>
                <a:cubicBezTo>
                  <a:pt x="1273428" y="58774"/>
                  <a:pt x="1414484" y="309541"/>
                  <a:pt x="1414484" y="709201"/>
                </a:cubicBezTo>
                <a:lnTo>
                  <a:pt x="1414484" y="1790635"/>
                </a:lnTo>
                <a:lnTo>
                  <a:pt x="1210736" y="1790635"/>
                </a:lnTo>
                <a:lnTo>
                  <a:pt x="1210736" y="740547"/>
                </a:lnTo>
                <a:cubicBezTo>
                  <a:pt x="1210736" y="450597"/>
                  <a:pt x="1116698" y="231176"/>
                  <a:pt x="787566" y="231176"/>
                </a:cubicBezTo>
                <a:cubicBezTo>
                  <a:pt x="466270" y="231176"/>
                  <a:pt x="270358" y="481943"/>
                  <a:pt x="262522" y="803239"/>
                </a:cubicBezTo>
                <a:lnTo>
                  <a:pt x="262522" y="1782798"/>
                </a:lnTo>
                <a:lnTo>
                  <a:pt x="58774" y="1782798"/>
                </a:lnTo>
                <a:lnTo>
                  <a:pt x="58774" y="105792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5" name="Freeform: Shape 273">
            <a:extLst>
              <a:ext uri="{FF2B5EF4-FFF2-40B4-BE49-F238E27FC236}">
                <a16:creationId xmlns:a16="http://schemas.microsoft.com/office/drawing/2014/main" id="{9A755019-9AD7-4C70-A789-D0AAB40AFE1C}"/>
              </a:ext>
            </a:extLst>
          </xdr:cNvPr>
          <xdr:cNvSpPr/>
        </xdr:nvSpPr>
        <xdr:spPr>
          <a:xfrm>
            <a:off x="8506496" y="967805"/>
            <a:ext cx="1645660" cy="1880755"/>
          </a:xfrm>
          <a:custGeom>
            <a:avLst/>
            <a:gdLst>
              <a:gd name="connsiteX0" fmla="*/ 1226408 w 1645660"/>
              <a:gd name="connsiteY0" fmla="*/ 865931 h 1880754"/>
              <a:gd name="connsiteX1" fmla="*/ 1226408 w 1645660"/>
              <a:gd name="connsiteY1" fmla="*/ 865931 h 1880754"/>
              <a:gd name="connsiteX2" fmla="*/ 1046170 w 1645660"/>
              <a:gd name="connsiteY2" fmla="*/ 944295 h 1880754"/>
              <a:gd name="connsiteX3" fmla="*/ 270358 w 1645660"/>
              <a:gd name="connsiteY3" fmla="*/ 1328283 h 1880754"/>
              <a:gd name="connsiteX4" fmla="*/ 646509 w 1645660"/>
              <a:gd name="connsiteY4" fmla="*/ 1657415 h 1880754"/>
              <a:gd name="connsiteX5" fmla="*/ 1226408 w 1645660"/>
              <a:gd name="connsiteY5" fmla="*/ 1132371 h 1880754"/>
              <a:gd name="connsiteX6" fmla="*/ 1226408 w 1645660"/>
              <a:gd name="connsiteY6" fmla="*/ 865931 h 1880754"/>
              <a:gd name="connsiteX7" fmla="*/ 137138 w 1645660"/>
              <a:gd name="connsiteY7" fmla="*/ 623000 h 1880754"/>
              <a:gd name="connsiteX8" fmla="*/ 811075 w 1645660"/>
              <a:gd name="connsiteY8" fmla="*/ 58774 h 1880754"/>
              <a:gd name="connsiteX9" fmla="*/ 1430157 w 1645660"/>
              <a:gd name="connsiteY9" fmla="*/ 599491 h 1880754"/>
              <a:gd name="connsiteX10" fmla="*/ 1430157 w 1645660"/>
              <a:gd name="connsiteY10" fmla="*/ 1492849 h 1880754"/>
              <a:gd name="connsiteX11" fmla="*/ 1547704 w 1645660"/>
              <a:gd name="connsiteY11" fmla="*/ 1618233 h 1880754"/>
              <a:gd name="connsiteX12" fmla="*/ 1610396 w 1645660"/>
              <a:gd name="connsiteY12" fmla="*/ 1602560 h 1880754"/>
              <a:gd name="connsiteX13" fmla="*/ 1610396 w 1645660"/>
              <a:gd name="connsiteY13" fmla="*/ 1774962 h 1880754"/>
              <a:gd name="connsiteX14" fmla="*/ 1477176 w 1645660"/>
              <a:gd name="connsiteY14" fmla="*/ 1790635 h 1880754"/>
              <a:gd name="connsiteX15" fmla="*/ 1234245 w 1645660"/>
              <a:gd name="connsiteY15" fmla="*/ 1500685 h 1880754"/>
              <a:gd name="connsiteX16" fmla="*/ 1226408 w 1645660"/>
              <a:gd name="connsiteY16" fmla="*/ 1500685 h 1880754"/>
              <a:gd name="connsiteX17" fmla="*/ 615163 w 1645660"/>
              <a:gd name="connsiteY17" fmla="*/ 1845491 h 1880754"/>
              <a:gd name="connsiteX18" fmla="*/ 58774 w 1645660"/>
              <a:gd name="connsiteY18" fmla="*/ 1351792 h 1880754"/>
              <a:gd name="connsiteX19" fmla="*/ 952132 w 1645660"/>
              <a:gd name="connsiteY19" fmla="*/ 811075 h 1880754"/>
              <a:gd name="connsiteX20" fmla="*/ 1210736 w 1645660"/>
              <a:gd name="connsiteY20" fmla="*/ 583817 h 1880754"/>
              <a:gd name="connsiteX21" fmla="*/ 771893 w 1645660"/>
              <a:gd name="connsiteY21" fmla="*/ 239013 h 1880754"/>
              <a:gd name="connsiteX22" fmla="*/ 325213 w 1645660"/>
              <a:gd name="connsiteY22" fmla="*/ 630836 h 1880754"/>
              <a:gd name="connsiteX23" fmla="*/ 137138 w 1645660"/>
              <a:gd name="connsiteY23" fmla="*/ 630836 h 18807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1645660" h="1880754">
                <a:moveTo>
                  <a:pt x="1226408" y="865931"/>
                </a:moveTo>
                <a:lnTo>
                  <a:pt x="1226408" y="865931"/>
                </a:lnTo>
                <a:cubicBezTo>
                  <a:pt x="1195063" y="912950"/>
                  <a:pt x="1101025" y="928623"/>
                  <a:pt x="1046170" y="944295"/>
                </a:cubicBezTo>
                <a:cubicBezTo>
                  <a:pt x="701364" y="1006987"/>
                  <a:pt x="270358" y="999151"/>
                  <a:pt x="270358" y="1328283"/>
                </a:cubicBezTo>
                <a:cubicBezTo>
                  <a:pt x="270358" y="1532031"/>
                  <a:pt x="450597" y="1657415"/>
                  <a:pt x="646509" y="1657415"/>
                </a:cubicBezTo>
                <a:cubicBezTo>
                  <a:pt x="959968" y="1657415"/>
                  <a:pt x="1234245" y="1461503"/>
                  <a:pt x="1226408" y="1132371"/>
                </a:cubicBezTo>
                <a:lnTo>
                  <a:pt x="1226408" y="865931"/>
                </a:lnTo>
                <a:close/>
                <a:moveTo>
                  <a:pt x="137138" y="623000"/>
                </a:moveTo>
                <a:cubicBezTo>
                  <a:pt x="160647" y="231176"/>
                  <a:pt x="434924" y="58774"/>
                  <a:pt x="811075" y="58774"/>
                </a:cubicBezTo>
                <a:cubicBezTo>
                  <a:pt x="1108861" y="58774"/>
                  <a:pt x="1430157" y="152811"/>
                  <a:pt x="1430157" y="599491"/>
                </a:cubicBezTo>
                <a:lnTo>
                  <a:pt x="1430157" y="1492849"/>
                </a:lnTo>
                <a:cubicBezTo>
                  <a:pt x="1430157" y="1571214"/>
                  <a:pt x="1469340" y="1618233"/>
                  <a:pt x="1547704" y="1618233"/>
                </a:cubicBezTo>
                <a:cubicBezTo>
                  <a:pt x="1571214" y="1618233"/>
                  <a:pt x="1594722" y="1610396"/>
                  <a:pt x="1610396" y="1602560"/>
                </a:cubicBezTo>
                <a:lnTo>
                  <a:pt x="1610396" y="1774962"/>
                </a:lnTo>
                <a:cubicBezTo>
                  <a:pt x="1563377" y="1782798"/>
                  <a:pt x="1532032" y="1790635"/>
                  <a:pt x="1477176" y="1790635"/>
                </a:cubicBezTo>
                <a:cubicBezTo>
                  <a:pt x="1273428" y="1790635"/>
                  <a:pt x="1234245" y="1673088"/>
                  <a:pt x="1234245" y="1500685"/>
                </a:cubicBezTo>
                <a:lnTo>
                  <a:pt x="1226408" y="1500685"/>
                </a:lnTo>
                <a:cubicBezTo>
                  <a:pt x="1085352" y="1720107"/>
                  <a:pt x="936459" y="1845491"/>
                  <a:pt x="615163" y="1845491"/>
                </a:cubicBezTo>
                <a:cubicBezTo>
                  <a:pt x="309541" y="1845491"/>
                  <a:pt x="58774" y="1688761"/>
                  <a:pt x="58774" y="1351792"/>
                </a:cubicBezTo>
                <a:cubicBezTo>
                  <a:pt x="58774" y="881604"/>
                  <a:pt x="513289" y="865931"/>
                  <a:pt x="952132" y="811075"/>
                </a:cubicBezTo>
                <a:cubicBezTo>
                  <a:pt x="1116698" y="795402"/>
                  <a:pt x="1210736" y="771893"/>
                  <a:pt x="1210736" y="583817"/>
                </a:cubicBezTo>
                <a:cubicBezTo>
                  <a:pt x="1210736" y="309541"/>
                  <a:pt x="1014824" y="239013"/>
                  <a:pt x="771893" y="239013"/>
                </a:cubicBezTo>
                <a:cubicBezTo>
                  <a:pt x="521125" y="239013"/>
                  <a:pt x="333050" y="356560"/>
                  <a:pt x="325213" y="630836"/>
                </a:cubicBezTo>
                <a:lnTo>
                  <a:pt x="137138" y="630836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6" name="Freeform: Shape 274">
            <a:extLst>
              <a:ext uri="{FF2B5EF4-FFF2-40B4-BE49-F238E27FC236}">
                <a16:creationId xmlns:a16="http://schemas.microsoft.com/office/drawing/2014/main" id="{50695F18-31FB-494F-9323-0B6CBDA94079}"/>
              </a:ext>
            </a:extLst>
          </xdr:cNvPr>
          <xdr:cNvSpPr/>
        </xdr:nvSpPr>
        <xdr:spPr>
          <a:xfrm>
            <a:off x="10395087" y="372233"/>
            <a:ext cx="313459" cy="2429308"/>
          </a:xfrm>
          <a:custGeom>
            <a:avLst/>
            <a:gdLst>
              <a:gd name="connsiteX0" fmla="*/ 58773 w 313459"/>
              <a:gd name="connsiteY0" fmla="*/ 58774 h 2429307"/>
              <a:gd name="connsiteX1" fmla="*/ 262522 w 313459"/>
              <a:gd name="connsiteY1" fmla="*/ 58774 h 2429307"/>
              <a:gd name="connsiteX2" fmla="*/ 262522 w 313459"/>
              <a:gd name="connsiteY2" fmla="*/ 2386208 h 2429307"/>
              <a:gd name="connsiteX3" fmla="*/ 58773 w 313459"/>
              <a:gd name="connsiteY3" fmla="*/ 2386208 h 24293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13459" h="2429307">
                <a:moveTo>
                  <a:pt x="58773" y="58774"/>
                </a:moveTo>
                <a:lnTo>
                  <a:pt x="262522" y="58774"/>
                </a:lnTo>
                <a:lnTo>
                  <a:pt x="262522" y="2386208"/>
                </a:lnTo>
                <a:lnTo>
                  <a:pt x="58773" y="2386208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7" name="Freeform: Shape 275">
            <a:extLst>
              <a:ext uri="{FF2B5EF4-FFF2-40B4-BE49-F238E27FC236}">
                <a16:creationId xmlns:a16="http://schemas.microsoft.com/office/drawing/2014/main" id="{9076E901-9AEB-40F4-910E-99640DA8CA8B}"/>
              </a:ext>
            </a:extLst>
          </xdr:cNvPr>
          <xdr:cNvSpPr/>
        </xdr:nvSpPr>
        <xdr:spPr>
          <a:xfrm>
            <a:off x="10395087" y="372233"/>
            <a:ext cx="313459" cy="2429308"/>
          </a:xfrm>
          <a:custGeom>
            <a:avLst/>
            <a:gdLst>
              <a:gd name="connsiteX0" fmla="*/ 58773 w 313459"/>
              <a:gd name="connsiteY0" fmla="*/ 58774 h 2429307"/>
              <a:gd name="connsiteX1" fmla="*/ 262522 w 313459"/>
              <a:gd name="connsiteY1" fmla="*/ 58774 h 2429307"/>
              <a:gd name="connsiteX2" fmla="*/ 262522 w 313459"/>
              <a:gd name="connsiteY2" fmla="*/ 2386208 h 2429307"/>
              <a:gd name="connsiteX3" fmla="*/ 58773 w 313459"/>
              <a:gd name="connsiteY3" fmla="*/ 2386208 h 24293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13459" h="2429307">
                <a:moveTo>
                  <a:pt x="58773" y="58774"/>
                </a:moveTo>
                <a:lnTo>
                  <a:pt x="262522" y="58774"/>
                </a:lnTo>
                <a:lnTo>
                  <a:pt x="262522" y="2386208"/>
                </a:lnTo>
                <a:lnTo>
                  <a:pt x="58773" y="2386208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8" name="Freeform: Shape 276">
            <a:extLst>
              <a:ext uri="{FF2B5EF4-FFF2-40B4-BE49-F238E27FC236}">
                <a16:creationId xmlns:a16="http://schemas.microsoft.com/office/drawing/2014/main" id="{3E40FAC0-840F-4D44-9A85-9AD4D7D08457}"/>
              </a:ext>
            </a:extLst>
          </xdr:cNvPr>
          <xdr:cNvSpPr/>
        </xdr:nvSpPr>
        <xdr:spPr>
          <a:xfrm>
            <a:off x="10920131" y="912950"/>
            <a:ext cx="1724028" cy="2586036"/>
          </a:xfrm>
          <a:custGeom>
            <a:avLst/>
            <a:gdLst>
              <a:gd name="connsiteX0" fmla="*/ 889439 w 1724024"/>
              <a:gd name="connsiteY0" fmla="*/ 1469340 h 2586037"/>
              <a:gd name="connsiteX1" fmla="*/ 1273428 w 1724024"/>
              <a:gd name="connsiteY1" fmla="*/ 967805 h 2586037"/>
              <a:gd name="connsiteX2" fmla="*/ 881604 w 1724024"/>
              <a:gd name="connsiteY2" fmla="*/ 458434 h 2586037"/>
              <a:gd name="connsiteX3" fmla="*/ 528962 w 1724024"/>
              <a:gd name="connsiteY3" fmla="*/ 983478 h 2586037"/>
              <a:gd name="connsiteX4" fmla="*/ 889439 w 1724024"/>
              <a:gd name="connsiteY4" fmla="*/ 1469340 h 2586037"/>
              <a:gd name="connsiteX5" fmla="*/ 1720107 w 1724024"/>
              <a:gd name="connsiteY5" fmla="*/ 105792 h 2586037"/>
              <a:gd name="connsiteX6" fmla="*/ 1720107 w 1724024"/>
              <a:gd name="connsiteY6" fmla="*/ 1751453 h 2586037"/>
              <a:gd name="connsiteX7" fmla="*/ 850257 w 1724024"/>
              <a:gd name="connsiteY7" fmla="*/ 2550774 h 2586037"/>
              <a:gd name="connsiteX8" fmla="*/ 97956 w 1724024"/>
              <a:gd name="connsiteY8" fmla="*/ 2033566 h 2586037"/>
              <a:gd name="connsiteX9" fmla="*/ 591653 w 1724024"/>
              <a:gd name="connsiteY9" fmla="*/ 2033566 h 2586037"/>
              <a:gd name="connsiteX10" fmla="*/ 912949 w 1724024"/>
              <a:gd name="connsiteY10" fmla="*/ 2205968 h 2586037"/>
              <a:gd name="connsiteX11" fmla="*/ 1273428 w 1724024"/>
              <a:gd name="connsiteY11" fmla="*/ 1806308 h 2586037"/>
              <a:gd name="connsiteX12" fmla="*/ 1273428 w 1724024"/>
              <a:gd name="connsiteY12" fmla="*/ 1594723 h 2586037"/>
              <a:gd name="connsiteX13" fmla="*/ 1265591 w 1724024"/>
              <a:gd name="connsiteY13" fmla="*/ 1586887 h 2586037"/>
              <a:gd name="connsiteX14" fmla="*/ 803239 w 1724024"/>
              <a:gd name="connsiteY14" fmla="*/ 1845491 h 2586037"/>
              <a:gd name="connsiteX15" fmla="*/ 58774 w 1724024"/>
              <a:gd name="connsiteY15" fmla="*/ 952132 h 2586037"/>
              <a:gd name="connsiteX16" fmla="*/ 771892 w 1724024"/>
              <a:gd name="connsiteY16" fmla="*/ 58774 h 2586037"/>
              <a:gd name="connsiteX17" fmla="*/ 1273428 w 1724024"/>
              <a:gd name="connsiteY17" fmla="*/ 364396 h 2586037"/>
              <a:gd name="connsiteX18" fmla="*/ 1281263 w 1724024"/>
              <a:gd name="connsiteY18" fmla="*/ 364396 h 2586037"/>
              <a:gd name="connsiteX19" fmla="*/ 1281263 w 1724024"/>
              <a:gd name="connsiteY19" fmla="*/ 105792 h 2586037"/>
              <a:gd name="connsiteX20" fmla="*/ 1720107 w 1724024"/>
              <a:gd name="connsiteY20" fmla="*/ 105792 h 25860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1724024" h="2586037">
                <a:moveTo>
                  <a:pt x="889439" y="1469340"/>
                </a:moveTo>
                <a:cubicBezTo>
                  <a:pt x="1195063" y="1469340"/>
                  <a:pt x="1273428" y="1202899"/>
                  <a:pt x="1273428" y="967805"/>
                </a:cubicBezTo>
                <a:cubicBezTo>
                  <a:pt x="1273428" y="685692"/>
                  <a:pt x="1140207" y="458434"/>
                  <a:pt x="881604" y="458434"/>
                </a:cubicBezTo>
                <a:cubicBezTo>
                  <a:pt x="717037" y="458434"/>
                  <a:pt x="528962" y="583818"/>
                  <a:pt x="528962" y="983478"/>
                </a:cubicBezTo>
                <a:cubicBezTo>
                  <a:pt x="528962" y="1202899"/>
                  <a:pt x="615163" y="1469340"/>
                  <a:pt x="889439" y="1469340"/>
                </a:cubicBezTo>
                <a:moveTo>
                  <a:pt x="1720107" y="105792"/>
                </a:moveTo>
                <a:lnTo>
                  <a:pt x="1720107" y="1751453"/>
                </a:lnTo>
                <a:cubicBezTo>
                  <a:pt x="1720107" y="2049239"/>
                  <a:pt x="1696597" y="2550774"/>
                  <a:pt x="850257" y="2550774"/>
                </a:cubicBezTo>
                <a:cubicBezTo>
                  <a:pt x="497616" y="2550774"/>
                  <a:pt x="121464" y="2394044"/>
                  <a:pt x="97956" y="2033566"/>
                </a:cubicBezTo>
                <a:lnTo>
                  <a:pt x="591653" y="2033566"/>
                </a:lnTo>
                <a:cubicBezTo>
                  <a:pt x="615163" y="2119767"/>
                  <a:pt x="646509" y="2205968"/>
                  <a:pt x="912949" y="2205968"/>
                </a:cubicBezTo>
                <a:cubicBezTo>
                  <a:pt x="1155880" y="2205968"/>
                  <a:pt x="1273428" y="2088421"/>
                  <a:pt x="1273428" y="1806308"/>
                </a:cubicBezTo>
                <a:lnTo>
                  <a:pt x="1273428" y="1594723"/>
                </a:lnTo>
                <a:lnTo>
                  <a:pt x="1265591" y="1586887"/>
                </a:lnTo>
                <a:cubicBezTo>
                  <a:pt x="1195063" y="1720107"/>
                  <a:pt x="1077516" y="1845491"/>
                  <a:pt x="803239" y="1845491"/>
                </a:cubicBezTo>
                <a:cubicBezTo>
                  <a:pt x="387905" y="1845491"/>
                  <a:pt x="58774" y="1555541"/>
                  <a:pt x="58774" y="952132"/>
                </a:cubicBezTo>
                <a:cubicBezTo>
                  <a:pt x="58774" y="356560"/>
                  <a:pt x="395741" y="58774"/>
                  <a:pt x="771892" y="58774"/>
                </a:cubicBezTo>
                <a:cubicBezTo>
                  <a:pt x="1093188" y="58774"/>
                  <a:pt x="1218571" y="246849"/>
                  <a:pt x="1273428" y="364396"/>
                </a:cubicBezTo>
                <a:lnTo>
                  <a:pt x="1281263" y="364396"/>
                </a:lnTo>
                <a:lnTo>
                  <a:pt x="1281263" y="105792"/>
                </a:lnTo>
                <a:lnTo>
                  <a:pt x="1720107" y="105792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39" name="Freeform: Shape 277">
            <a:extLst>
              <a:ext uri="{FF2B5EF4-FFF2-40B4-BE49-F238E27FC236}">
                <a16:creationId xmlns:a16="http://schemas.microsoft.com/office/drawing/2014/main" id="{94510C64-3B13-4EE6-B56C-A20B604C8681}"/>
              </a:ext>
            </a:extLst>
          </xdr:cNvPr>
          <xdr:cNvSpPr/>
        </xdr:nvSpPr>
        <xdr:spPr>
          <a:xfrm>
            <a:off x="12965451" y="912950"/>
            <a:ext cx="1097107" cy="1880755"/>
          </a:xfrm>
          <a:custGeom>
            <a:avLst/>
            <a:gdLst>
              <a:gd name="connsiteX0" fmla="*/ 66611 w 1097106"/>
              <a:gd name="connsiteY0" fmla="*/ 105792 h 1880754"/>
              <a:gd name="connsiteX1" fmla="*/ 497617 w 1097106"/>
              <a:gd name="connsiteY1" fmla="*/ 105792 h 1880754"/>
              <a:gd name="connsiteX2" fmla="*/ 497617 w 1097106"/>
              <a:gd name="connsiteY2" fmla="*/ 403579 h 1880754"/>
              <a:gd name="connsiteX3" fmla="*/ 505453 w 1097106"/>
              <a:gd name="connsiteY3" fmla="*/ 403579 h 1880754"/>
              <a:gd name="connsiteX4" fmla="*/ 975641 w 1097106"/>
              <a:gd name="connsiteY4" fmla="*/ 58774 h 1880754"/>
              <a:gd name="connsiteX5" fmla="*/ 1061843 w 1097106"/>
              <a:gd name="connsiteY5" fmla="*/ 66610 h 1880754"/>
              <a:gd name="connsiteX6" fmla="*/ 1061843 w 1097106"/>
              <a:gd name="connsiteY6" fmla="*/ 528962 h 1880754"/>
              <a:gd name="connsiteX7" fmla="*/ 928623 w 1097106"/>
              <a:gd name="connsiteY7" fmla="*/ 521126 h 1880754"/>
              <a:gd name="connsiteX8" fmla="*/ 513290 w 1097106"/>
              <a:gd name="connsiteY8" fmla="*/ 936459 h 1880754"/>
              <a:gd name="connsiteX9" fmla="*/ 513290 w 1097106"/>
              <a:gd name="connsiteY9" fmla="*/ 1837654 h 1880754"/>
              <a:gd name="connsiteX10" fmla="*/ 58774 w 1097106"/>
              <a:gd name="connsiteY10" fmla="*/ 1837654 h 1880754"/>
              <a:gd name="connsiteX11" fmla="*/ 58774 w 1097106"/>
              <a:gd name="connsiteY11" fmla="*/ 105792 h 18807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1097106" h="1880754">
                <a:moveTo>
                  <a:pt x="66611" y="105792"/>
                </a:moveTo>
                <a:lnTo>
                  <a:pt x="497617" y="105792"/>
                </a:lnTo>
                <a:lnTo>
                  <a:pt x="497617" y="403579"/>
                </a:lnTo>
                <a:lnTo>
                  <a:pt x="505453" y="403579"/>
                </a:lnTo>
                <a:cubicBezTo>
                  <a:pt x="599491" y="231176"/>
                  <a:pt x="701364" y="58774"/>
                  <a:pt x="975641" y="58774"/>
                </a:cubicBezTo>
                <a:cubicBezTo>
                  <a:pt x="1006988" y="58774"/>
                  <a:pt x="1030497" y="58774"/>
                  <a:pt x="1061843" y="66610"/>
                </a:cubicBezTo>
                <a:lnTo>
                  <a:pt x="1061843" y="528962"/>
                </a:lnTo>
                <a:cubicBezTo>
                  <a:pt x="1022661" y="521126"/>
                  <a:pt x="975641" y="521126"/>
                  <a:pt x="928623" y="521126"/>
                </a:cubicBezTo>
                <a:cubicBezTo>
                  <a:pt x="575982" y="521126"/>
                  <a:pt x="513290" y="740547"/>
                  <a:pt x="513290" y="936459"/>
                </a:cubicBezTo>
                <a:lnTo>
                  <a:pt x="513290" y="1837654"/>
                </a:lnTo>
                <a:lnTo>
                  <a:pt x="58774" y="1837654"/>
                </a:lnTo>
                <a:lnTo>
                  <a:pt x="58774" y="105792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40" name="Freeform: Shape 278">
            <a:extLst>
              <a:ext uri="{FF2B5EF4-FFF2-40B4-BE49-F238E27FC236}">
                <a16:creationId xmlns:a16="http://schemas.microsoft.com/office/drawing/2014/main" id="{A011D434-306C-4118-9035-005748862DA5}"/>
              </a:ext>
            </a:extLst>
          </xdr:cNvPr>
          <xdr:cNvSpPr/>
        </xdr:nvSpPr>
        <xdr:spPr>
          <a:xfrm>
            <a:off x="15018608" y="356560"/>
            <a:ext cx="1802390" cy="2429308"/>
          </a:xfrm>
          <a:custGeom>
            <a:avLst/>
            <a:gdLst>
              <a:gd name="connsiteX0" fmla="*/ 912950 w 1802389"/>
              <a:gd name="connsiteY0" fmla="*/ 2064912 h 2429307"/>
              <a:gd name="connsiteX1" fmla="*/ 1312610 w 1802389"/>
              <a:gd name="connsiteY1" fmla="*/ 1563377 h 2429307"/>
              <a:gd name="connsiteX2" fmla="*/ 920786 w 1802389"/>
              <a:gd name="connsiteY2" fmla="*/ 1006987 h 2429307"/>
              <a:gd name="connsiteX3" fmla="*/ 536799 w 1802389"/>
              <a:gd name="connsiteY3" fmla="*/ 1539868 h 2429307"/>
              <a:gd name="connsiteX4" fmla="*/ 912950 w 1802389"/>
              <a:gd name="connsiteY4" fmla="*/ 2064912 h 2429307"/>
              <a:gd name="connsiteX5" fmla="*/ 1743616 w 1802389"/>
              <a:gd name="connsiteY5" fmla="*/ 2394044 h 2429307"/>
              <a:gd name="connsiteX6" fmla="*/ 1296937 w 1802389"/>
              <a:gd name="connsiteY6" fmla="*/ 2394044 h 2429307"/>
              <a:gd name="connsiteX7" fmla="*/ 1296937 w 1802389"/>
              <a:gd name="connsiteY7" fmla="*/ 2174622 h 2429307"/>
              <a:gd name="connsiteX8" fmla="*/ 1289102 w 1802389"/>
              <a:gd name="connsiteY8" fmla="*/ 2174622 h 2429307"/>
              <a:gd name="connsiteX9" fmla="*/ 787566 w 1802389"/>
              <a:gd name="connsiteY9" fmla="*/ 2441063 h 2429307"/>
              <a:gd name="connsiteX10" fmla="*/ 58774 w 1802389"/>
              <a:gd name="connsiteY10" fmla="*/ 1508522 h 2429307"/>
              <a:gd name="connsiteX11" fmla="*/ 771894 w 1802389"/>
              <a:gd name="connsiteY11" fmla="*/ 615163 h 2429307"/>
              <a:gd name="connsiteX12" fmla="*/ 1273428 w 1802389"/>
              <a:gd name="connsiteY12" fmla="*/ 881604 h 2429307"/>
              <a:gd name="connsiteX13" fmla="*/ 1281265 w 1802389"/>
              <a:gd name="connsiteY13" fmla="*/ 881604 h 2429307"/>
              <a:gd name="connsiteX14" fmla="*/ 1281265 w 1802389"/>
              <a:gd name="connsiteY14" fmla="*/ 58774 h 2429307"/>
              <a:gd name="connsiteX15" fmla="*/ 1735780 w 1802389"/>
              <a:gd name="connsiteY15" fmla="*/ 58774 h 2429307"/>
              <a:gd name="connsiteX16" fmla="*/ 1735780 w 1802389"/>
              <a:gd name="connsiteY16" fmla="*/ 2394044 h 24293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802389" h="2429307">
                <a:moveTo>
                  <a:pt x="912950" y="2064912"/>
                </a:moveTo>
                <a:cubicBezTo>
                  <a:pt x="1202900" y="2064912"/>
                  <a:pt x="1312610" y="1821981"/>
                  <a:pt x="1312610" y="1563377"/>
                </a:cubicBezTo>
                <a:cubicBezTo>
                  <a:pt x="1312610" y="1289101"/>
                  <a:pt x="1234245" y="1006987"/>
                  <a:pt x="920786" y="1006987"/>
                </a:cubicBezTo>
                <a:cubicBezTo>
                  <a:pt x="630837" y="1006987"/>
                  <a:pt x="536799" y="1265591"/>
                  <a:pt x="536799" y="1539868"/>
                </a:cubicBezTo>
                <a:cubicBezTo>
                  <a:pt x="536799" y="1751453"/>
                  <a:pt x="615164" y="2064912"/>
                  <a:pt x="912950" y="2064912"/>
                </a:cubicBezTo>
                <a:moveTo>
                  <a:pt x="1743616" y="2394044"/>
                </a:moveTo>
                <a:lnTo>
                  <a:pt x="1296937" y="2394044"/>
                </a:lnTo>
                <a:lnTo>
                  <a:pt x="1296937" y="2174622"/>
                </a:lnTo>
                <a:lnTo>
                  <a:pt x="1289102" y="2174622"/>
                </a:lnTo>
                <a:cubicBezTo>
                  <a:pt x="1179390" y="2370534"/>
                  <a:pt x="975642" y="2441063"/>
                  <a:pt x="787566" y="2441063"/>
                </a:cubicBezTo>
                <a:cubicBezTo>
                  <a:pt x="278195" y="2441063"/>
                  <a:pt x="58774" y="1986547"/>
                  <a:pt x="58774" y="1508522"/>
                </a:cubicBezTo>
                <a:cubicBezTo>
                  <a:pt x="58774" y="912950"/>
                  <a:pt x="395742" y="615163"/>
                  <a:pt x="771894" y="615163"/>
                </a:cubicBezTo>
                <a:cubicBezTo>
                  <a:pt x="1061843" y="615163"/>
                  <a:pt x="1202900" y="771893"/>
                  <a:pt x="1273428" y="881604"/>
                </a:cubicBezTo>
                <a:lnTo>
                  <a:pt x="1281265" y="881604"/>
                </a:lnTo>
                <a:lnTo>
                  <a:pt x="1281265" y="58774"/>
                </a:lnTo>
                <a:lnTo>
                  <a:pt x="1735780" y="58774"/>
                </a:lnTo>
                <a:lnTo>
                  <a:pt x="1735780" y="2394044"/>
                </a:lnTo>
                <a:close/>
              </a:path>
            </a:pathLst>
          </a:custGeom>
          <a:grpFill/>
          <a:ln w="9525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91"/>
  <sheetViews>
    <sheetView tabSelected="1" topLeftCell="A34" workbookViewId="0">
      <selection activeCell="L33" sqref="L33"/>
    </sheetView>
  </sheetViews>
  <sheetFormatPr defaultRowHeight="15" x14ac:dyDescent="0.25"/>
  <cols>
    <col min="1" max="1" width="2.85546875" style="78" customWidth="1"/>
    <col min="3" max="3" width="19.140625" customWidth="1"/>
    <col min="4" max="4" width="27.7109375" customWidth="1"/>
    <col min="5" max="5" width="18.7109375" customWidth="1"/>
    <col min="6" max="6" width="32" customWidth="1"/>
    <col min="7" max="7" width="4.7109375" customWidth="1"/>
    <col min="8" max="8" width="28.42578125" customWidth="1"/>
    <col min="9" max="9" width="17" customWidth="1"/>
    <col min="10" max="10" width="16.85546875" customWidth="1"/>
    <col min="12" max="12" width="9.140625" customWidth="1"/>
    <col min="13" max="13" width="8.85546875" style="78"/>
    <col min="14" max="26" width="0" style="78" hidden="1" customWidth="1"/>
    <col min="27" max="45" width="8.85546875" style="78"/>
  </cols>
  <sheetData>
    <row r="1" spans="2:12" s="78" customFormat="1" ht="15.75" thickBot="1" x14ac:dyDescent="0.3"/>
    <row r="2" spans="2:12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18" x14ac:dyDescent="0.25">
      <c r="B3" s="4"/>
      <c r="C3" s="5" t="s">
        <v>0</v>
      </c>
      <c r="D3" s="5"/>
      <c r="E3" s="6"/>
      <c r="F3" s="7"/>
      <c r="G3" s="7"/>
      <c r="H3" s="7"/>
      <c r="I3" s="7"/>
      <c r="J3" s="7"/>
      <c r="K3" s="8"/>
      <c r="L3" s="9"/>
    </row>
    <row r="4" spans="2:12" x14ac:dyDescent="0.25">
      <c r="B4" s="4"/>
      <c r="C4" s="7"/>
      <c r="D4" s="7"/>
      <c r="E4" s="7"/>
      <c r="F4" s="7"/>
      <c r="G4" s="7"/>
      <c r="H4" s="93"/>
      <c r="I4" s="93"/>
      <c r="J4" s="93"/>
      <c r="K4" s="8"/>
      <c r="L4" s="9"/>
    </row>
    <row r="5" spans="2:12" x14ac:dyDescent="0.25">
      <c r="B5" s="4"/>
      <c r="C5" s="10" t="s">
        <v>1</v>
      </c>
      <c r="D5" s="94"/>
      <c r="E5" s="95"/>
      <c r="F5" s="96"/>
      <c r="G5" s="11"/>
      <c r="H5" s="93"/>
      <c r="I5" s="93"/>
      <c r="J5" s="93"/>
      <c r="K5" s="8"/>
      <c r="L5" s="9"/>
    </row>
    <row r="6" spans="2:12" x14ac:dyDescent="0.25">
      <c r="B6" s="4"/>
      <c r="C6" s="10"/>
      <c r="D6" s="94"/>
      <c r="E6" s="95"/>
      <c r="F6" s="96"/>
      <c r="G6" s="11"/>
      <c r="H6" s="93"/>
      <c r="I6" s="93"/>
      <c r="J6" s="93"/>
      <c r="K6" s="8"/>
      <c r="L6" s="9"/>
    </row>
    <row r="7" spans="2:12" x14ac:dyDescent="0.25">
      <c r="B7" s="4"/>
      <c r="C7" s="10" t="s">
        <v>2</v>
      </c>
      <c r="D7" s="94"/>
      <c r="E7" s="95"/>
      <c r="F7" s="96"/>
      <c r="G7" s="7"/>
      <c r="H7" s="12" t="s">
        <v>3</v>
      </c>
      <c r="I7" s="97"/>
      <c r="J7" s="98"/>
      <c r="K7" s="8"/>
      <c r="L7" s="9"/>
    </row>
    <row r="8" spans="2:12" x14ac:dyDescent="0.25">
      <c r="B8" s="4"/>
      <c r="C8" s="10" t="s">
        <v>4</v>
      </c>
      <c r="D8" s="94" t="s">
        <v>5</v>
      </c>
      <c r="E8" s="95"/>
      <c r="F8" s="96"/>
      <c r="G8" s="13"/>
      <c r="H8" s="12" t="s">
        <v>6</v>
      </c>
      <c r="I8" s="97"/>
      <c r="J8" s="98"/>
      <c r="K8" s="8"/>
      <c r="L8" s="9"/>
    </row>
    <row r="9" spans="2:12" x14ac:dyDescent="0.25">
      <c r="B9" s="4"/>
      <c r="C9" s="10" t="s">
        <v>7</v>
      </c>
      <c r="D9" s="94"/>
      <c r="E9" s="95"/>
      <c r="F9" s="96"/>
      <c r="G9" s="7"/>
      <c r="H9" s="14"/>
      <c r="I9" s="15"/>
      <c r="J9" s="16"/>
      <c r="K9" s="8"/>
      <c r="L9" s="9"/>
    </row>
    <row r="10" spans="2:12" x14ac:dyDescent="0.25">
      <c r="B10" s="4"/>
      <c r="C10" s="10" t="s">
        <v>8</v>
      </c>
      <c r="D10" s="17"/>
      <c r="E10" s="18"/>
      <c r="F10" s="19"/>
      <c r="G10" s="7"/>
      <c r="H10" s="12" t="s">
        <v>9</v>
      </c>
      <c r="I10" s="99">
        <f ca="1">TODAY()</f>
        <v>45728</v>
      </c>
      <c r="J10" s="98"/>
      <c r="K10" s="8"/>
      <c r="L10" s="9"/>
    </row>
    <row r="11" spans="2:12" x14ac:dyDescent="0.25">
      <c r="B11" s="4"/>
      <c r="C11" s="7"/>
      <c r="D11" s="7"/>
      <c r="E11" s="7"/>
      <c r="F11" s="7"/>
      <c r="G11" s="7"/>
      <c r="H11" s="7"/>
      <c r="I11" s="16"/>
      <c r="J11" s="16"/>
      <c r="K11" s="8"/>
      <c r="L11" s="9"/>
    </row>
    <row r="12" spans="2:12" x14ac:dyDescent="0.25">
      <c r="B12" s="4"/>
      <c r="C12" s="20" t="s">
        <v>10</v>
      </c>
      <c r="D12" s="7"/>
      <c r="E12" s="21"/>
      <c r="F12" s="7" t="s">
        <v>11</v>
      </c>
      <c r="G12" s="7"/>
      <c r="H12" s="6" t="s">
        <v>12</v>
      </c>
      <c r="I12" s="91"/>
      <c r="J12" s="92"/>
      <c r="K12" s="8"/>
      <c r="L12" s="9"/>
    </row>
    <row r="13" spans="2:12" x14ac:dyDescent="0.25">
      <c r="B13" s="4"/>
      <c r="C13" s="20" t="s">
        <v>13</v>
      </c>
      <c r="D13" s="7"/>
      <c r="E13" s="21"/>
      <c r="F13" s="7"/>
      <c r="G13" s="7"/>
      <c r="H13" s="6" t="s">
        <v>14</v>
      </c>
      <c r="I13" s="100"/>
      <c r="J13" s="101"/>
      <c r="K13" s="8"/>
      <c r="L13" s="9"/>
    </row>
    <row r="14" spans="2:12" x14ac:dyDescent="0.25">
      <c r="B14" s="4"/>
      <c r="C14" s="20" t="s">
        <v>15</v>
      </c>
      <c r="D14" s="7"/>
      <c r="E14" s="21" t="s">
        <v>16</v>
      </c>
      <c r="F14" s="7"/>
      <c r="G14" s="7"/>
      <c r="H14" s="6"/>
      <c r="I14" s="16"/>
      <c r="J14" s="16"/>
      <c r="K14" s="8"/>
      <c r="L14" s="9"/>
    </row>
    <row r="15" spans="2:12" x14ac:dyDescent="0.25">
      <c r="B15" s="4"/>
      <c r="C15" s="20" t="s">
        <v>17</v>
      </c>
      <c r="D15" s="7"/>
      <c r="E15" s="21" t="s">
        <v>18</v>
      </c>
      <c r="F15" s="7"/>
      <c r="G15" s="7"/>
      <c r="H15" s="22" t="s">
        <v>19</v>
      </c>
      <c r="I15" s="15"/>
      <c r="J15" s="16"/>
      <c r="K15" s="8"/>
      <c r="L15" s="9"/>
    </row>
    <row r="16" spans="2:12" x14ac:dyDescent="0.25">
      <c r="B16" s="4"/>
      <c r="C16" s="20" t="s">
        <v>20</v>
      </c>
      <c r="D16" s="7"/>
      <c r="E16" s="21" t="s">
        <v>21</v>
      </c>
      <c r="F16" s="23" t="str">
        <f>IF(E16="Yes","Fault Levels to be considered"," ")</f>
        <v>Fault Levels to be considered</v>
      </c>
      <c r="G16" s="7"/>
      <c r="H16" s="6"/>
      <c r="I16" s="91"/>
      <c r="J16" s="92"/>
      <c r="K16" s="8"/>
      <c r="L16" s="9"/>
    </row>
    <row r="17" spans="2:12" x14ac:dyDescent="0.25">
      <c r="B17" s="4"/>
      <c r="C17" s="7"/>
      <c r="D17" s="7"/>
      <c r="E17" s="16"/>
      <c r="F17" s="7"/>
      <c r="G17" s="7"/>
      <c r="H17" s="6"/>
      <c r="I17" s="91"/>
      <c r="J17" s="92"/>
      <c r="K17" s="8"/>
      <c r="L17" s="9"/>
    </row>
    <row r="18" spans="2:12" x14ac:dyDescent="0.25">
      <c r="B18" s="4"/>
      <c r="C18" s="20" t="s">
        <v>22</v>
      </c>
      <c r="D18" s="7"/>
      <c r="E18" s="24"/>
      <c r="F18" s="7" t="s">
        <v>23</v>
      </c>
      <c r="G18" s="7"/>
      <c r="H18" s="6"/>
      <c r="I18" s="91"/>
      <c r="J18" s="92"/>
      <c r="K18" s="8"/>
      <c r="L18" s="9"/>
    </row>
    <row r="19" spans="2:12" x14ac:dyDescent="0.25">
      <c r="B19" s="4"/>
      <c r="C19" s="20" t="s">
        <v>24</v>
      </c>
      <c r="D19" s="7"/>
      <c r="E19" s="24"/>
      <c r="F19" s="7" t="s">
        <v>23</v>
      </c>
      <c r="G19" s="7"/>
      <c r="H19" s="6"/>
      <c r="I19" s="91"/>
      <c r="J19" s="92"/>
      <c r="K19" s="8"/>
      <c r="L19" s="9"/>
    </row>
    <row r="20" spans="2:12" x14ac:dyDescent="0.25">
      <c r="B20" s="4"/>
      <c r="C20" s="20" t="s">
        <v>25</v>
      </c>
      <c r="D20" s="7"/>
      <c r="E20" s="21" t="s">
        <v>26</v>
      </c>
      <c r="F20" s="25" t="str">
        <f>IF(E20="Yes", "ONLY NGED TO ANALYSE NETWORK", " ")</f>
        <v xml:space="preserve"> </v>
      </c>
      <c r="G20" s="7"/>
      <c r="H20" s="6"/>
      <c r="I20" s="91"/>
      <c r="J20" s="92"/>
      <c r="K20" s="8"/>
      <c r="L20" s="9"/>
    </row>
    <row r="21" spans="2:12" x14ac:dyDescent="0.25">
      <c r="B21" s="4"/>
      <c r="C21" s="20" t="s">
        <v>27</v>
      </c>
      <c r="D21" s="7"/>
      <c r="E21" s="21" t="s">
        <v>26</v>
      </c>
      <c r="F21" s="25" t="str">
        <f>IF(E21="Yes", "ONLY NGED TO ANALYSE NETWORK", " ")</f>
        <v xml:space="preserve"> </v>
      </c>
      <c r="G21" s="7"/>
      <c r="H21" s="6"/>
      <c r="I21" s="91"/>
      <c r="J21" s="92"/>
      <c r="K21" s="8"/>
      <c r="L21" s="9"/>
    </row>
    <row r="22" spans="2:12" x14ac:dyDescent="0.25">
      <c r="B22" s="4"/>
      <c r="C22" s="7"/>
      <c r="D22" s="7"/>
      <c r="E22" s="7"/>
      <c r="F22" s="7"/>
      <c r="G22" s="7"/>
      <c r="H22" s="6"/>
      <c r="I22" s="6"/>
      <c r="J22" s="7"/>
      <c r="K22" s="8"/>
      <c r="L22" s="9"/>
    </row>
    <row r="23" spans="2:12" x14ac:dyDescent="0.25">
      <c r="B23" s="4"/>
      <c r="C23" s="26" t="s">
        <v>28</v>
      </c>
      <c r="D23" s="20"/>
      <c r="E23" s="20"/>
      <c r="F23" s="7"/>
      <c r="G23" s="7"/>
      <c r="H23" s="6"/>
      <c r="I23" s="6"/>
      <c r="J23" s="7"/>
      <c r="K23" s="8"/>
      <c r="L23" s="9"/>
    </row>
    <row r="24" spans="2:12" x14ac:dyDescent="0.25">
      <c r="B24" s="4"/>
      <c r="C24" s="7"/>
      <c r="D24" s="7"/>
      <c r="E24" s="27"/>
      <c r="F24" s="27"/>
      <c r="G24" s="7"/>
      <c r="H24" s="6"/>
      <c r="I24" s="6"/>
      <c r="J24" s="7"/>
      <c r="K24" s="8"/>
      <c r="L24" s="9"/>
    </row>
    <row r="25" spans="2:12" x14ac:dyDescent="0.25">
      <c r="B25" s="4"/>
      <c r="C25" s="10" t="s">
        <v>29</v>
      </c>
      <c r="D25" s="10"/>
      <c r="E25" s="86"/>
      <c r="F25" s="28"/>
      <c r="G25" s="7"/>
      <c r="H25" s="29"/>
      <c r="I25" s="7"/>
      <c r="J25" s="7"/>
      <c r="K25" s="8"/>
      <c r="L25" s="9"/>
    </row>
    <row r="26" spans="2:12" x14ac:dyDescent="0.25">
      <c r="B26" s="4"/>
      <c r="C26" s="10" t="s">
        <v>30</v>
      </c>
      <c r="D26" s="30"/>
      <c r="E26" s="7"/>
      <c r="F26" s="31"/>
      <c r="G26" s="7"/>
      <c r="H26" s="6" t="s">
        <v>31</v>
      </c>
      <c r="I26" s="6"/>
      <c r="J26" s="32"/>
      <c r="K26" s="33" t="s">
        <v>32</v>
      </c>
      <c r="L26" s="9"/>
    </row>
    <row r="27" spans="2:12" x14ac:dyDescent="0.25">
      <c r="B27" s="4"/>
      <c r="C27" s="10" t="s">
        <v>33</v>
      </c>
      <c r="D27" s="30"/>
      <c r="E27" s="7"/>
      <c r="F27" s="31" t="s">
        <v>34</v>
      </c>
      <c r="G27" s="7"/>
      <c r="H27" s="7"/>
      <c r="I27" s="7"/>
      <c r="J27" s="34"/>
      <c r="K27" s="33"/>
      <c r="L27" s="9"/>
    </row>
    <row r="28" spans="2:12" x14ac:dyDescent="0.25">
      <c r="B28" s="4"/>
      <c r="C28" s="10" t="s">
        <v>35</v>
      </c>
      <c r="D28" s="30"/>
      <c r="E28" s="7"/>
      <c r="F28" s="35">
        <v>11000</v>
      </c>
      <c r="G28" s="7" t="s">
        <v>36</v>
      </c>
      <c r="H28" s="6" t="s">
        <v>91</v>
      </c>
      <c r="I28" s="6"/>
      <c r="J28" s="34"/>
      <c r="K28" s="33"/>
      <c r="L28" s="9"/>
    </row>
    <row r="29" spans="2:12" x14ac:dyDescent="0.25">
      <c r="B29" s="4"/>
      <c r="C29" s="10" t="s">
        <v>37</v>
      </c>
      <c r="D29" s="30"/>
      <c r="E29" s="7"/>
      <c r="F29" s="31"/>
      <c r="G29" s="7"/>
      <c r="H29" s="105"/>
      <c r="I29" s="106"/>
      <c r="J29" s="88"/>
      <c r="K29" s="33" t="s">
        <v>32</v>
      </c>
      <c r="L29" s="9"/>
    </row>
    <row r="30" spans="2:12" x14ac:dyDescent="0.25">
      <c r="B30" s="4"/>
      <c r="C30" s="10" t="s">
        <v>38</v>
      </c>
      <c r="D30" s="30"/>
      <c r="E30" s="7"/>
      <c r="F30" s="31"/>
      <c r="G30" s="30" t="s">
        <v>36</v>
      </c>
      <c r="H30" s="107"/>
      <c r="I30" s="108"/>
      <c r="J30" s="32"/>
      <c r="K30" s="33" t="s">
        <v>32</v>
      </c>
      <c r="L30" s="9"/>
    </row>
    <row r="31" spans="2:12" x14ac:dyDescent="0.25">
      <c r="B31" s="4"/>
      <c r="C31" s="10" t="s">
        <v>40</v>
      </c>
      <c r="D31" s="30"/>
      <c r="E31" s="7"/>
      <c r="F31" s="31"/>
      <c r="G31" s="30"/>
      <c r="H31" s="104"/>
      <c r="I31" s="104"/>
      <c r="J31" s="36"/>
      <c r="K31" s="33" t="s">
        <v>32</v>
      </c>
      <c r="L31" s="9"/>
    </row>
    <row r="32" spans="2:12" x14ac:dyDescent="0.25">
      <c r="B32" s="4"/>
      <c r="C32" s="10" t="s">
        <v>41</v>
      </c>
      <c r="D32" s="30"/>
      <c r="E32" s="7"/>
      <c r="F32" s="37">
        <v>5</v>
      </c>
      <c r="G32" s="30"/>
      <c r="H32" s="104"/>
      <c r="I32" s="104"/>
      <c r="J32" s="36"/>
      <c r="K32" s="33" t="s">
        <v>32</v>
      </c>
      <c r="L32" s="9"/>
    </row>
    <row r="33" spans="2:24" x14ac:dyDescent="0.25">
      <c r="B33" s="4"/>
      <c r="C33" s="10" t="s">
        <v>42</v>
      </c>
      <c r="D33" s="30"/>
      <c r="E33" s="7"/>
      <c r="F33" s="31"/>
      <c r="G33" s="30" t="s">
        <v>43</v>
      </c>
      <c r="H33" s="109"/>
      <c r="I33" s="109"/>
      <c r="J33" s="36"/>
      <c r="K33" s="33" t="s">
        <v>32</v>
      </c>
      <c r="L33" s="9"/>
    </row>
    <row r="34" spans="2:24" x14ac:dyDescent="0.25">
      <c r="B34" s="4"/>
      <c r="C34" s="10" t="s">
        <v>44</v>
      </c>
      <c r="D34" s="30"/>
      <c r="E34" s="7"/>
      <c r="F34" s="31"/>
      <c r="G34" s="30"/>
      <c r="H34" s="104"/>
      <c r="I34" s="104"/>
      <c r="J34" s="36"/>
      <c r="K34" s="33" t="s">
        <v>32</v>
      </c>
      <c r="L34" s="9"/>
    </row>
    <row r="35" spans="2:24" x14ac:dyDescent="0.25">
      <c r="B35" s="4"/>
      <c r="C35" s="10" t="s">
        <v>40</v>
      </c>
      <c r="D35" s="30"/>
      <c r="E35" s="7"/>
      <c r="F35" s="31"/>
      <c r="G35" s="30" t="s">
        <v>36</v>
      </c>
      <c r="H35" s="110" t="s">
        <v>39</v>
      </c>
      <c r="I35" s="110"/>
      <c r="J35" s="90"/>
      <c r="K35" s="87"/>
      <c r="L35" s="9"/>
    </row>
    <row r="36" spans="2:24" x14ac:dyDescent="0.25">
      <c r="B36" s="4"/>
      <c r="F36" s="38"/>
      <c r="G36" s="30"/>
      <c r="H36" s="104"/>
      <c r="I36" s="104"/>
      <c r="J36" s="36"/>
      <c r="K36" s="33" t="s">
        <v>32</v>
      </c>
      <c r="L36" s="9"/>
    </row>
    <row r="37" spans="2:24" x14ac:dyDescent="0.25">
      <c r="B37" s="4"/>
      <c r="C37" s="10"/>
      <c r="D37" s="30"/>
      <c r="E37" s="7"/>
      <c r="F37" s="39"/>
      <c r="G37" s="30"/>
      <c r="H37" s="104"/>
      <c r="I37" s="104"/>
      <c r="J37" s="36"/>
      <c r="K37" s="33" t="s">
        <v>32</v>
      </c>
      <c r="L37" s="40"/>
    </row>
    <row r="38" spans="2:24" x14ac:dyDescent="0.25">
      <c r="B38" s="4"/>
      <c r="C38" s="20"/>
      <c r="D38" s="7"/>
      <c r="E38" s="7"/>
      <c r="F38" s="7"/>
      <c r="G38" s="7"/>
      <c r="H38" s="105"/>
      <c r="I38" s="106"/>
      <c r="J38" s="89"/>
      <c r="K38" s="33" t="s">
        <v>32</v>
      </c>
      <c r="L38" s="9"/>
    </row>
    <row r="39" spans="2:24" x14ac:dyDescent="0.25">
      <c r="B39" s="4"/>
      <c r="C39" s="26" t="s">
        <v>45</v>
      </c>
      <c r="D39" s="7"/>
      <c r="E39" s="7"/>
      <c r="F39" s="7"/>
      <c r="G39" s="7"/>
      <c r="H39" s="105"/>
      <c r="I39" s="106"/>
      <c r="J39" s="89"/>
      <c r="K39" s="33" t="s">
        <v>32</v>
      </c>
      <c r="L39" s="9"/>
    </row>
    <row r="40" spans="2:24" x14ac:dyDescent="0.25">
      <c r="B40" s="4"/>
      <c r="C40" s="20"/>
      <c r="D40" s="7"/>
      <c r="E40" s="7"/>
      <c r="F40" s="7"/>
      <c r="G40" s="7"/>
      <c r="H40" s="7"/>
      <c r="I40" s="7"/>
      <c r="J40" s="7"/>
      <c r="K40" s="8"/>
      <c r="L40" s="9"/>
    </row>
    <row r="41" spans="2:24" x14ac:dyDescent="0.25">
      <c r="B41" s="4"/>
      <c r="C41" s="41" t="s">
        <v>46</v>
      </c>
      <c r="D41" s="11"/>
      <c r="E41" s="11"/>
      <c r="F41" s="11"/>
      <c r="G41" s="11"/>
      <c r="H41" s="41" t="s">
        <v>47</v>
      </c>
      <c r="I41" s="41"/>
      <c r="J41" s="11"/>
      <c r="K41" s="8"/>
      <c r="L41" s="9"/>
      <c r="O41" s="78" t="s">
        <v>87</v>
      </c>
      <c r="S41" s="78" t="s">
        <v>88</v>
      </c>
      <c r="W41" s="78" t="s">
        <v>89</v>
      </c>
    </row>
    <row r="42" spans="2:24" x14ac:dyDescent="0.25">
      <c r="B42" s="4"/>
      <c r="C42" s="10" t="s">
        <v>48</v>
      </c>
      <c r="D42" s="11"/>
      <c r="E42" s="31"/>
      <c r="F42" s="30" t="s">
        <v>49</v>
      </c>
      <c r="G42" s="11"/>
      <c r="H42" s="10" t="s">
        <v>48</v>
      </c>
      <c r="I42" s="10"/>
      <c r="J42" s="31"/>
      <c r="K42" s="30" t="s">
        <v>49</v>
      </c>
      <c r="L42" s="9"/>
      <c r="N42" s="79"/>
      <c r="O42" s="80">
        <v>11000</v>
      </c>
      <c r="P42" s="80">
        <v>6600</v>
      </c>
      <c r="Q42" s="81"/>
      <c r="R42" s="79"/>
      <c r="S42" s="82">
        <v>11000</v>
      </c>
      <c r="T42" s="82">
        <v>6600</v>
      </c>
      <c r="U42" s="83"/>
      <c r="V42" s="79"/>
      <c r="W42" s="82">
        <v>11000</v>
      </c>
      <c r="X42" s="82">
        <v>6600</v>
      </c>
    </row>
    <row r="43" spans="2:24" x14ac:dyDescent="0.25">
      <c r="B43" s="4"/>
      <c r="C43" s="10" t="s">
        <v>50</v>
      </c>
      <c r="D43" s="11"/>
      <c r="E43" s="31">
        <v>10729</v>
      </c>
      <c r="F43" s="30" t="s">
        <v>36</v>
      </c>
      <c r="G43" s="11"/>
      <c r="H43" s="10" t="s">
        <v>50</v>
      </c>
      <c r="I43" s="10"/>
      <c r="J43" s="31">
        <v>10500</v>
      </c>
      <c r="K43" s="30" t="s">
        <v>36</v>
      </c>
      <c r="L43" s="9"/>
      <c r="N43" s="79">
        <v>8.4</v>
      </c>
      <c r="O43" s="80" t="s">
        <v>90</v>
      </c>
      <c r="P43" s="80">
        <v>7000</v>
      </c>
      <c r="Q43" s="84"/>
      <c r="R43" s="79">
        <v>8.4</v>
      </c>
      <c r="S43" s="80" t="s">
        <v>90</v>
      </c>
      <c r="T43" s="82">
        <v>6610</v>
      </c>
      <c r="U43" s="85"/>
      <c r="V43" s="79">
        <v>8.4</v>
      </c>
      <c r="W43" s="80" t="s">
        <v>90</v>
      </c>
      <c r="X43" s="82">
        <v>6350</v>
      </c>
    </row>
    <row r="44" spans="2:24" x14ac:dyDescent="0.25">
      <c r="B44" s="4"/>
      <c r="C44" s="10" t="s">
        <v>51</v>
      </c>
      <c r="D44" s="11"/>
      <c r="E44" s="31"/>
      <c r="F44" s="30" t="s">
        <v>36</v>
      </c>
      <c r="G44" s="11"/>
      <c r="H44" s="10" t="s">
        <v>52</v>
      </c>
      <c r="I44" s="10"/>
      <c r="J44" s="31"/>
      <c r="K44" s="30" t="s">
        <v>36</v>
      </c>
      <c r="L44" s="42"/>
      <c r="N44" s="79">
        <v>7.5</v>
      </c>
      <c r="O44" s="80">
        <v>11660</v>
      </c>
      <c r="P44" s="80" t="s">
        <v>90</v>
      </c>
      <c r="Q44" s="84"/>
      <c r="R44" s="79">
        <v>7.5</v>
      </c>
      <c r="S44" s="82">
        <v>10930</v>
      </c>
      <c r="T44" s="80" t="s">
        <v>90</v>
      </c>
      <c r="U44" s="85"/>
      <c r="V44" s="79">
        <v>7.5</v>
      </c>
      <c r="W44" s="82">
        <v>10500</v>
      </c>
      <c r="X44" s="80" t="s">
        <v>90</v>
      </c>
    </row>
    <row r="45" spans="2:24" x14ac:dyDescent="0.25">
      <c r="B45" s="4"/>
      <c r="C45" s="10" t="s">
        <v>53</v>
      </c>
      <c r="D45" s="43"/>
      <c r="E45" s="31"/>
      <c r="F45" s="44"/>
      <c r="G45" s="45"/>
      <c r="H45" s="10" t="s">
        <v>53</v>
      </c>
      <c r="I45" s="45"/>
      <c r="J45" s="46"/>
      <c r="K45" s="44"/>
      <c r="L45" s="9"/>
      <c r="N45" s="79">
        <v>5</v>
      </c>
      <c r="O45" s="80">
        <v>11590</v>
      </c>
      <c r="P45" s="80">
        <v>6950</v>
      </c>
      <c r="Q45" s="84"/>
      <c r="R45" s="79">
        <v>5</v>
      </c>
      <c r="S45" s="82">
        <v>10680</v>
      </c>
      <c r="T45" s="82">
        <v>6410</v>
      </c>
      <c r="U45" s="85"/>
      <c r="V45" s="79">
        <v>5</v>
      </c>
      <c r="W45" s="82">
        <v>10250</v>
      </c>
      <c r="X45" s="82">
        <v>6150</v>
      </c>
    </row>
    <row r="46" spans="2:24" x14ac:dyDescent="0.25">
      <c r="B46" s="4"/>
      <c r="C46" s="10" t="s">
        <v>54</v>
      </c>
      <c r="D46" s="43"/>
      <c r="E46" s="31"/>
      <c r="F46" s="44"/>
      <c r="G46" s="45"/>
      <c r="H46" s="10" t="s">
        <v>54</v>
      </c>
      <c r="I46" s="45"/>
      <c r="J46" s="46">
        <v>10341</v>
      </c>
      <c r="K46" s="44"/>
      <c r="L46" s="9"/>
      <c r="N46" s="79"/>
      <c r="O46" s="80"/>
      <c r="P46" s="80"/>
      <c r="Q46" s="84"/>
      <c r="R46" s="79"/>
      <c r="S46" s="82"/>
      <c r="T46" s="82"/>
      <c r="U46" s="85"/>
      <c r="V46" s="79"/>
      <c r="W46" s="82"/>
      <c r="X46" s="82"/>
    </row>
    <row r="47" spans="2:24" x14ac:dyDescent="0.25">
      <c r="B47" s="4"/>
      <c r="C47" s="10" t="s">
        <v>55</v>
      </c>
      <c r="D47" s="11"/>
      <c r="E47" s="31"/>
      <c r="F47" s="30" t="s">
        <v>43</v>
      </c>
      <c r="G47" s="11"/>
      <c r="H47" s="10" t="s">
        <v>55</v>
      </c>
      <c r="I47" s="10"/>
      <c r="J47" s="31"/>
      <c r="K47" s="30" t="s">
        <v>43</v>
      </c>
      <c r="L47" s="9"/>
      <c r="N47" s="79">
        <v>4.2</v>
      </c>
      <c r="O47" s="80" t="s">
        <v>90</v>
      </c>
      <c r="P47" s="80">
        <v>6900</v>
      </c>
      <c r="Q47" s="84"/>
      <c r="R47" s="79">
        <v>4.2</v>
      </c>
      <c r="S47" s="80" t="s">
        <v>90</v>
      </c>
      <c r="T47" s="82">
        <v>6360</v>
      </c>
      <c r="U47" s="85"/>
      <c r="V47" s="79">
        <v>4.2</v>
      </c>
      <c r="W47" s="80" t="s">
        <v>90</v>
      </c>
      <c r="X47" s="82">
        <v>6100</v>
      </c>
    </row>
    <row r="48" spans="2:24" x14ac:dyDescent="0.25">
      <c r="B48" s="4"/>
      <c r="C48" s="10"/>
      <c r="D48" s="11"/>
      <c r="E48" s="47"/>
      <c r="F48" s="30"/>
      <c r="G48" s="11"/>
      <c r="H48" s="10"/>
      <c r="I48" s="10"/>
      <c r="J48" s="47"/>
      <c r="K48" s="30"/>
      <c r="L48" s="9"/>
      <c r="N48" s="79">
        <v>2.5</v>
      </c>
      <c r="O48" s="80">
        <v>11310</v>
      </c>
      <c r="P48" s="80">
        <v>6790</v>
      </c>
      <c r="Q48" s="84"/>
      <c r="R48" s="79">
        <v>2.5</v>
      </c>
      <c r="S48" s="82">
        <v>10420</v>
      </c>
      <c r="T48" s="82">
        <v>6250</v>
      </c>
      <c r="U48" s="85"/>
      <c r="V48" s="79">
        <v>2.5</v>
      </c>
      <c r="W48" s="82">
        <v>10010</v>
      </c>
      <c r="X48" s="82">
        <v>6010</v>
      </c>
    </row>
    <row r="49" spans="2:24" x14ac:dyDescent="0.25">
      <c r="B49" s="4"/>
      <c r="C49" s="41" t="s">
        <v>56</v>
      </c>
      <c r="D49" s="11"/>
      <c r="E49" s="48" t="s">
        <v>57</v>
      </c>
      <c r="F49" s="48" t="s">
        <v>58</v>
      </c>
      <c r="G49" s="11"/>
      <c r="H49" s="49" t="s">
        <v>59</v>
      </c>
      <c r="I49" s="49"/>
      <c r="J49" s="49"/>
      <c r="K49" s="30"/>
      <c r="L49" s="9"/>
      <c r="N49" s="79">
        <v>0</v>
      </c>
      <c r="O49" s="80">
        <v>11040</v>
      </c>
      <c r="P49" s="80">
        <v>6620</v>
      </c>
      <c r="Q49" s="84"/>
      <c r="R49" s="79">
        <v>0</v>
      </c>
      <c r="S49" s="82">
        <v>10170</v>
      </c>
      <c r="T49" s="82">
        <v>6100</v>
      </c>
      <c r="U49" s="85"/>
      <c r="V49" s="79">
        <v>0</v>
      </c>
      <c r="W49" s="82">
        <v>9770</v>
      </c>
      <c r="X49" s="82">
        <v>5860</v>
      </c>
    </row>
    <row r="50" spans="2:24" x14ac:dyDescent="0.25">
      <c r="B50" s="4"/>
      <c r="C50" s="102" t="s">
        <v>60</v>
      </c>
      <c r="D50" s="103"/>
      <c r="E50" s="50">
        <f>VLOOKUP(F32,N42:X55,MATCH(F28,N42:P42,0),FALSE)</f>
        <v>11590</v>
      </c>
      <c r="F50" s="51">
        <f>VLOOKUP(F32,R42:T55,MATCH(F28,R42:T42,0),FALSE)</f>
        <v>10680</v>
      </c>
      <c r="G50" s="52"/>
      <c r="H50" s="53">
        <f>VLOOKUP(F32,V42:X55,MATCH(F28,V42:X42,0),FALSE)</f>
        <v>10250</v>
      </c>
      <c r="I50" s="10"/>
      <c r="J50" s="47"/>
      <c r="K50" s="30"/>
      <c r="L50" s="9"/>
      <c r="N50" s="79">
        <v>-2.5</v>
      </c>
      <c r="O50" s="80">
        <v>10760</v>
      </c>
      <c r="P50" s="80">
        <v>6460</v>
      </c>
      <c r="Q50" s="84"/>
      <c r="R50" s="79">
        <v>-2.5</v>
      </c>
      <c r="S50" s="82">
        <v>9920</v>
      </c>
      <c r="T50" s="82">
        <v>5950</v>
      </c>
      <c r="U50" s="85"/>
      <c r="V50" s="79">
        <v>-2.5</v>
      </c>
      <c r="W50" s="82">
        <v>9520</v>
      </c>
      <c r="X50" s="82">
        <v>5710</v>
      </c>
    </row>
    <row r="51" spans="2:24" x14ac:dyDescent="0.25">
      <c r="B51" s="4"/>
      <c r="C51" s="102" t="s">
        <v>61</v>
      </c>
      <c r="D51" s="102"/>
      <c r="E51" s="50">
        <f>IF(F28=6600, 7000, 11660)</f>
        <v>11660</v>
      </c>
      <c r="F51" s="51">
        <f>IF(F28=6600, 6200, 10340)</f>
        <v>10340</v>
      </c>
      <c r="G51" s="52"/>
      <c r="H51" s="53">
        <f>IF(F28=6600, 5940, 9900)</f>
        <v>9900</v>
      </c>
      <c r="I51" s="10"/>
      <c r="J51" s="47"/>
      <c r="K51" s="30"/>
      <c r="L51" s="9"/>
      <c r="N51" s="79"/>
      <c r="O51" s="80"/>
      <c r="P51" s="80"/>
      <c r="Q51" s="84"/>
      <c r="R51" s="79"/>
      <c r="S51" s="82"/>
      <c r="T51" s="82"/>
      <c r="U51" s="85"/>
      <c r="V51" s="79"/>
      <c r="W51" s="82"/>
      <c r="X51" s="82"/>
    </row>
    <row r="52" spans="2:24" x14ac:dyDescent="0.25">
      <c r="B52" s="4"/>
      <c r="C52" s="7"/>
      <c r="D52" s="7"/>
      <c r="E52" s="7"/>
      <c r="F52" s="7"/>
      <c r="G52" s="7"/>
      <c r="H52" s="7"/>
      <c r="I52" s="7"/>
      <c r="J52" s="7"/>
      <c r="K52" s="8"/>
      <c r="L52" s="9"/>
      <c r="N52" s="79">
        <v>-4.2</v>
      </c>
      <c r="O52" s="80" t="s">
        <v>90</v>
      </c>
      <c r="P52" s="80">
        <v>6350</v>
      </c>
      <c r="Q52" s="84"/>
      <c r="R52" s="79">
        <v>-4.2</v>
      </c>
      <c r="S52" s="80" t="s">
        <v>90</v>
      </c>
      <c r="T52" s="82">
        <v>5850</v>
      </c>
      <c r="U52" s="85"/>
      <c r="V52" s="79">
        <v>-4.2</v>
      </c>
      <c r="W52" s="80" t="s">
        <v>90</v>
      </c>
      <c r="X52" s="82">
        <v>5620</v>
      </c>
    </row>
    <row r="53" spans="2:24" x14ac:dyDescent="0.25">
      <c r="B53" s="4"/>
      <c r="C53" s="26" t="s">
        <v>62</v>
      </c>
      <c r="D53" s="7"/>
      <c r="E53" s="7"/>
      <c r="F53" s="7"/>
      <c r="G53" s="7"/>
      <c r="H53" s="7"/>
      <c r="I53" s="7"/>
      <c r="J53" s="7"/>
      <c r="K53" s="8"/>
      <c r="L53" s="9"/>
      <c r="N53" s="79">
        <v>-5</v>
      </c>
      <c r="O53" s="80">
        <v>10490</v>
      </c>
      <c r="P53" s="80">
        <v>6290</v>
      </c>
      <c r="Q53" s="84"/>
      <c r="R53" s="79">
        <v>-5</v>
      </c>
      <c r="S53" s="82">
        <v>9660</v>
      </c>
      <c r="T53" s="82">
        <v>5800</v>
      </c>
      <c r="U53" s="85"/>
      <c r="V53" s="79">
        <v>-5</v>
      </c>
      <c r="W53" s="82">
        <v>9280</v>
      </c>
      <c r="X53" s="82">
        <v>5570</v>
      </c>
    </row>
    <row r="54" spans="2:24" x14ac:dyDescent="0.25">
      <c r="B54" s="4"/>
      <c r="C54" s="20" t="s">
        <v>63</v>
      </c>
      <c r="D54" s="7"/>
      <c r="E54" s="16"/>
      <c r="F54" s="21" t="s">
        <v>64</v>
      </c>
      <c r="G54" s="7"/>
      <c r="H54" s="7"/>
      <c r="I54" s="7"/>
      <c r="J54" s="7"/>
      <c r="K54" s="8"/>
      <c r="L54" s="9"/>
      <c r="N54" s="79"/>
      <c r="O54" s="80"/>
      <c r="P54" s="80"/>
      <c r="Q54" s="84"/>
      <c r="R54" s="79"/>
      <c r="S54" s="82"/>
      <c r="T54" s="82"/>
      <c r="U54" s="85"/>
      <c r="V54" s="79"/>
      <c r="W54" s="82"/>
      <c r="X54" s="82"/>
    </row>
    <row r="55" spans="2:24" x14ac:dyDescent="0.25">
      <c r="B55" s="4"/>
      <c r="C55" s="20" t="s">
        <v>65</v>
      </c>
      <c r="D55" s="7"/>
      <c r="E55" s="54"/>
      <c r="F55" s="21" t="s">
        <v>21</v>
      </c>
      <c r="G55" s="7"/>
      <c r="H55" s="23" t="str">
        <f>IF(F55="No","Circuit shall have an alternative running arrangement"," ")</f>
        <v xml:space="preserve"> </v>
      </c>
      <c r="I55" s="7"/>
      <c r="K55" s="8"/>
      <c r="L55" s="9"/>
      <c r="N55" s="79">
        <v>-8.4</v>
      </c>
      <c r="O55" s="80" t="s">
        <v>90</v>
      </c>
      <c r="P55" s="80">
        <v>6070</v>
      </c>
      <c r="Q55" s="84"/>
      <c r="R55" s="79">
        <v>-8.4</v>
      </c>
      <c r="S55" s="80" t="s">
        <v>90</v>
      </c>
      <c r="T55" s="82">
        <v>5590</v>
      </c>
      <c r="U55" s="85"/>
      <c r="V55" s="79">
        <v>-8.4</v>
      </c>
      <c r="W55" s="80" t="s">
        <v>90</v>
      </c>
      <c r="X55" s="82">
        <v>5370</v>
      </c>
    </row>
    <row r="56" spans="2:24" x14ac:dyDescent="0.25">
      <c r="B56" s="4"/>
      <c r="C56" s="20" t="s">
        <v>66</v>
      </c>
      <c r="D56" s="7"/>
      <c r="E56" s="16"/>
      <c r="F56" s="21" t="s">
        <v>26</v>
      </c>
      <c r="G56" s="7"/>
      <c r="H56" s="23" t="str">
        <f>IF(F56="No","Augment the circuit for compliance"," ")</f>
        <v>Augment the circuit for compliance</v>
      </c>
      <c r="I56" s="7"/>
      <c r="J56" s="7"/>
      <c r="K56" s="8"/>
      <c r="L56" s="9"/>
    </row>
    <row r="57" spans="2:24" x14ac:dyDescent="0.25">
      <c r="B57" s="4"/>
      <c r="C57" s="20" t="s">
        <v>67</v>
      </c>
      <c r="D57" s="7"/>
      <c r="E57" s="54"/>
      <c r="F57" s="21" t="s">
        <v>26</v>
      </c>
      <c r="G57" s="6"/>
      <c r="H57" s="55" t="s">
        <v>68</v>
      </c>
      <c r="I57" s="105"/>
      <c r="J57" s="106"/>
      <c r="K57" s="8"/>
      <c r="L57" s="9"/>
    </row>
    <row r="58" spans="2:24" x14ac:dyDescent="0.25">
      <c r="B58" s="4"/>
      <c r="C58" s="20" t="s">
        <v>69</v>
      </c>
      <c r="D58" s="7"/>
      <c r="E58" s="16"/>
      <c r="F58" s="21" t="s">
        <v>26</v>
      </c>
      <c r="G58" s="7"/>
      <c r="H58" s="23" t="str">
        <f>IF(F58="No","Augment the circuit for compliance"," ")</f>
        <v>Augment the circuit for compliance</v>
      </c>
      <c r="I58" s="7"/>
      <c r="J58" s="7"/>
      <c r="K58" s="8"/>
      <c r="L58" s="9"/>
    </row>
    <row r="59" spans="2:24" x14ac:dyDescent="0.25">
      <c r="B59" s="4"/>
      <c r="C59" s="20" t="s">
        <v>70</v>
      </c>
      <c r="D59" s="7"/>
      <c r="E59" s="91"/>
      <c r="F59" s="92"/>
      <c r="G59" s="7"/>
      <c r="H59" s="91"/>
      <c r="I59" s="111"/>
      <c r="J59" s="92"/>
      <c r="K59" s="8"/>
      <c r="L59" s="9"/>
    </row>
    <row r="60" spans="2:24" x14ac:dyDescent="0.25">
      <c r="B60" s="4"/>
      <c r="C60" s="20"/>
      <c r="D60" s="7"/>
      <c r="E60" s="56"/>
      <c r="F60" s="57"/>
      <c r="G60" s="7"/>
      <c r="H60" s="56"/>
      <c r="I60" s="58"/>
      <c r="J60" s="57"/>
      <c r="K60" s="8"/>
      <c r="L60" s="9"/>
    </row>
    <row r="61" spans="2:24" x14ac:dyDescent="0.25">
      <c r="B61" s="4"/>
      <c r="C61" s="26" t="s">
        <v>71</v>
      </c>
      <c r="D61" s="7"/>
      <c r="E61" s="59"/>
      <c r="F61" s="59"/>
      <c r="G61" s="7"/>
      <c r="H61" s="60"/>
      <c r="I61" s="60"/>
      <c r="J61" s="60"/>
      <c r="K61" s="8"/>
      <c r="L61" s="9"/>
    </row>
    <row r="62" spans="2:24" x14ac:dyDescent="0.25">
      <c r="B62" s="4"/>
      <c r="C62" s="20" t="s">
        <v>72</v>
      </c>
      <c r="D62" s="7"/>
      <c r="E62" s="59"/>
      <c r="F62" s="31" t="s">
        <v>73</v>
      </c>
      <c r="G62" s="7"/>
      <c r="H62" s="112" t="s">
        <v>74</v>
      </c>
      <c r="I62" s="112"/>
      <c r="J62" s="60"/>
      <c r="K62" s="61" t="s">
        <v>21</v>
      </c>
      <c r="L62" s="9"/>
    </row>
    <row r="63" spans="2:24" x14ac:dyDescent="0.25">
      <c r="B63" s="4"/>
      <c r="C63" s="20" t="s">
        <v>75</v>
      </c>
      <c r="D63" s="7"/>
      <c r="E63" s="59"/>
      <c r="F63" s="31" t="s">
        <v>76</v>
      </c>
      <c r="G63" s="7"/>
      <c r="H63" s="20" t="s">
        <v>77</v>
      </c>
      <c r="I63" s="33"/>
      <c r="J63" s="7"/>
      <c r="K63" s="61" t="s">
        <v>21</v>
      </c>
      <c r="L63" s="9"/>
    </row>
    <row r="64" spans="2:24" x14ac:dyDescent="0.25">
      <c r="B64" s="4"/>
      <c r="G64" s="7"/>
      <c r="H64" s="7"/>
      <c r="I64" s="7"/>
      <c r="J64" s="7"/>
      <c r="K64" s="8"/>
      <c r="L64" s="9"/>
    </row>
    <row r="65" spans="2:12" x14ac:dyDescent="0.25">
      <c r="B65" s="4"/>
      <c r="C65" s="20"/>
      <c r="D65" s="7"/>
      <c r="E65" s="7"/>
      <c r="F65" s="62"/>
      <c r="G65" s="7"/>
      <c r="H65" s="7"/>
      <c r="I65" s="7"/>
      <c r="J65" s="7"/>
      <c r="K65" s="8"/>
      <c r="L65" s="9"/>
    </row>
    <row r="66" spans="2:12" x14ac:dyDescent="0.25">
      <c r="B66" s="4"/>
      <c r="C66" s="26" t="s">
        <v>78</v>
      </c>
      <c r="D66" s="7"/>
      <c r="E66" s="7"/>
      <c r="F66" s="62"/>
      <c r="G66" s="7"/>
      <c r="H66" s="7"/>
      <c r="I66" s="7"/>
      <c r="J66" s="7"/>
      <c r="K66" s="8"/>
      <c r="L66" s="9"/>
    </row>
    <row r="67" spans="2:12" x14ac:dyDescent="0.25">
      <c r="B67" s="4"/>
      <c r="C67" s="49" t="s">
        <v>79</v>
      </c>
      <c r="D67" s="49"/>
      <c r="E67" s="49"/>
      <c r="G67" s="49"/>
      <c r="H67" s="49"/>
      <c r="I67" s="49"/>
      <c r="J67" s="49"/>
      <c r="K67" s="8"/>
      <c r="L67" s="9"/>
    </row>
    <row r="68" spans="2:12" x14ac:dyDescent="0.25">
      <c r="B68" s="4"/>
      <c r="C68" s="10" t="s">
        <v>80</v>
      </c>
      <c r="D68" s="7"/>
      <c r="E68" s="7"/>
      <c r="F68" s="7"/>
      <c r="G68" s="7"/>
      <c r="H68" s="7"/>
      <c r="I68" s="7"/>
      <c r="J68" s="7"/>
      <c r="K68" s="8"/>
      <c r="L68" s="9"/>
    </row>
    <row r="69" spans="2:12" x14ac:dyDescent="0.25">
      <c r="B69" s="4"/>
      <c r="C69" s="6"/>
      <c r="D69" s="7"/>
      <c r="E69" s="7"/>
      <c r="F69" s="7"/>
      <c r="G69" s="7"/>
      <c r="H69" s="7"/>
      <c r="I69" s="7"/>
      <c r="J69" s="7"/>
      <c r="K69" s="8"/>
      <c r="L69" s="9"/>
    </row>
    <row r="70" spans="2:12" x14ac:dyDescent="0.25">
      <c r="B70" s="4"/>
      <c r="C70" s="6" t="s">
        <v>81</v>
      </c>
      <c r="D70" s="7"/>
      <c r="E70" s="7"/>
      <c r="F70" s="7"/>
      <c r="G70" s="7"/>
      <c r="H70" s="7"/>
      <c r="I70" s="7"/>
      <c r="J70" s="7"/>
      <c r="K70" s="8"/>
      <c r="L70" s="9"/>
    </row>
    <row r="71" spans="2:12" x14ac:dyDescent="0.25">
      <c r="B71" s="4"/>
      <c r="C71" s="63" t="s">
        <v>82</v>
      </c>
      <c r="D71" s="64"/>
      <c r="E71" s="64"/>
      <c r="F71" s="64"/>
      <c r="G71" s="64"/>
      <c r="H71" s="64"/>
      <c r="I71" s="64"/>
      <c r="J71" s="65"/>
      <c r="K71" s="8"/>
      <c r="L71" s="9"/>
    </row>
    <row r="72" spans="2:12" x14ac:dyDescent="0.25">
      <c r="B72" s="4"/>
      <c r="C72" s="66"/>
      <c r="D72" s="27"/>
      <c r="E72" s="27"/>
      <c r="F72" s="27"/>
      <c r="G72" s="27"/>
      <c r="H72" s="27"/>
      <c r="I72" s="27"/>
      <c r="J72" s="67"/>
      <c r="K72" s="8"/>
      <c r="L72" s="9"/>
    </row>
    <row r="73" spans="2:12" x14ac:dyDescent="0.25">
      <c r="B73" s="4"/>
      <c r="C73" s="66"/>
      <c r="D73" s="27"/>
      <c r="E73" s="27"/>
      <c r="F73" s="27"/>
      <c r="G73" s="27"/>
      <c r="H73" s="27"/>
      <c r="I73" s="27"/>
      <c r="J73" s="67"/>
      <c r="K73" s="8"/>
      <c r="L73" s="9"/>
    </row>
    <row r="74" spans="2:12" x14ac:dyDescent="0.25">
      <c r="B74" s="4"/>
      <c r="C74" s="68"/>
      <c r="D74" s="27"/>
      <c r="E74" s="27"/>
      <c r="F74" s="27"/>
      <c r="G74" s="27"/>
      <c r="H74" s="27"/>
      <c r="I74" s="27"/>
      <c r="J74" s="67"/>
      <c r="K74" s="8"/>
      <c r="L74" s="9"/>
    </row>
    <row r="75" spans="2:12" x14ac:dyDescent="0.25">
      <c r="B75" s="4"/>
      <c r="C75" s="68"/>
      <c r="D75" s="27"/>
      <c r="E75" s="27"/>
      <c r="F75" s="27"/>
      <c r="G75" s="27"/>
      <c r="H75" s="27"/>
      <c r="I75" s="27"/>
      <c r="J75" s="67"/>
      <c r="K75" s="8"/>
      <c r="L75" s="9"/>
    </row>
    <row r="76" spans="2:12" x14ac:dyDescent="0.25">
      <c r="B76" s="4"/>
      <c r="C76" s="69"/>
      <c r="D76" s="70"/>
      <c r="E76" s="70"/>
      <c r="F76" s="70"/>
      <c r="G76" s="70"/>
      <c r="H76" s="70"/>
      <c r="I76" s="70"/>
      <c r="J76" s="71"/>
      <c r="K76" s="8"/>
      <c r="L76" s="9"/>
    </row>
    <row r="77" spans="2:12" x14ac:dyDescent="0.25">
      <c r="B77" s="4"/>
      <c r="C77" s="7"/>
      <c r="D77" s="7"/>
      <c r="E77" s="7"/>
      <c r="F77" s="7"/>
      <c r="G77" s="7"/>
      <c r="H77" s="7"/>
      <c r="I77" s="7"/>
      <c r="J77" s="7"/>
      <c r="K77" s="8"/>
      <c r="L77" s="9"/>
    </row>
    <row r="78" spans="2:12" x14ac:dyDescent="0.25">
      <c r="B78" s="4"/>
      <c r="C78" s="7" t="s">
        <v>83</v>
      </c>
      <c r="D78" s="7"/>
      <c r="E78" s="7"/>
      <c r="F78" s="7"/>
      <c r="G78" s="7"/>
      <c r="H78" s="7"/>
      <c r="I78" s="7"/>
      <c r="J78" s="7"/>
      <c r="K78" s="8"/>
      <c r="L78" s="9"/>
    </row>
    <row r="79" spans="2:12" x14ac:dyDescent="0.25">
      <c r="B79" s="4"/>
      <c r="C79" s="7" t="s">
        <v>84</v>
      </c>
      <c r="D79" s="7"/>
      <c r="E79" s="7"/>
      <c r="F79" s="7"/>
      <c r="G79" s="7"/>
      <c r="H79" s="7"/>
      <c r="I79" s="7"/>
      <c r="J79" s="7"/>
      <c r="K79" s="8"/>
      <c r="L79" s="9"/>
    </row>
    <row r="80" spans="2:12" x14ac:dyDescent="0.25">
      <c r="B80" s="4"/>
      <c r="C80" s="7" t="s">
        <v>85</v>
      </c>
      <c r="D80" s="7"/>
      <c r="E80" s="7"/>
      <c r="F80" s="7"/>
      <c r="G80" s="7"/>
      <c r="H80" s="7"/>
      <c r="I80" s="7"/>
      <c r="J80" s="7"/>
      <c r="K80" s="8"/>
      <c r="L80" s="9"/>
    </row>
    <row r="81" spans="2:12" x14ac:dyDescent="0.25">
      <c r="B81" s="4"/>
      <c r="C81" s="7" t="s">
        <v>86</v>
      </c>
      <c r="D81" s="7"/>
      <c r="E81" s="7"/>
      <c r="F81" s="7"/>
      <c r="G81" s="7"/>
      <c r="H81" s="7"/>
      <c r="I81" s="7"/>
      <c r="J81" s="7"/>
      <c r="K81" s="8"/>
      <c r="L81" s="9"/>
    </row>
    <row r="82" spans="2:12" x14ac:dyDescent="0.25">
      <c r="B82" s="72"/>
      <c r="C82" s="73"/>
      <c r="D82" s="73"/>
      <c r="E82" s="73"/>
      <c r="F82" s="73"/>
      <c r="G82" s="73"/>
      <c r="H82" s="73"/>
      <c r="I82" s="73"/>
      <c r="J82" s="73"/>
      <c r="K82" s="38"/>
      <c r="L82" s="74"/>
    </row>
    <row r="83" spans="2:12" ht="15.75" thickBot="1" x14ac:dyDescent="0.3">
      <c r="B83" s="75"/>
      <c r="C83" s="76"/>
      <c r="D83" s="76"/>
      <c r="E83" s="76"/>
      <c r="F83" s="76"/>
      <c r="G83" s="76"/>
      <c r="H83" s="76"/>
      <c r="I83" s="76"/>
      <c r="J83" s="76"/>
      <c r="K83" s="76"/>
      <c r="L83" s="77"/>
    </row>
    <row r="84" spans="2:12" x14ac:dyDescent="0.25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</row>
    <row r="85" spans="2:12" x14ac:dyDescent="0.25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6" spans="2:12" x14ac:dyDescent="0.25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</row>
    <row r="87" spans="2:12" x14ac:dyDescent="0.25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2:12" x14ac:dyDescent="0.25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2:12" x14ac:dyDescent="0.25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2:12" x14ac:dyDescent="0.25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2:12" x14ac:dyDescent="0.25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2:12" x14ac:dyDescent="0.25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2:12" x14ac:dyDescent="0.25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</row>
    <row r="94" spans="2:12" x14ac:dyDescent="0.25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</row>
    <row r="95" spans="2:12" x14ac:dyDescent="0.25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2:12" x14ac:dyDescent="0.25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7" spans="2:12" x14ac:dyDescent="0.25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</row>
    <row r="98" spans="2:12" x14ac:dyDescent="0.25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</row>
    <row r="99" spans="2:12" x14ac:dyDescent="0.25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</row>
    <row r="100" spans="2:12" x14ac:dyDescent="0.25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</row>
    <row r="101" spans="2:12" x14ac:dyDescent="0.25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2:12" x14ac:dyDescent="0.25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2:12" x14ac:dyDescent="0.25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</row>
    <row r="104" spans="2:12" x14ac:dyDescent="0.25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</row>
    <row r="105" spans="2:12" x14ac:dyDescent="0.25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</row>
    <row r="106" spans="2:12" x14ac:dyDescent="0.25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</row>
    <row r="107" spans="2:12" x14ac:dyDescent="0.25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</row>
    <row r="108" spans="2:12" x14ac:dyDescent="0.25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2:12" x14ac:dyDescent="0.25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</row>
    <row r="110" spans="2:12" x14ac:dyDescent="0.25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</row>
    <row r="111" spans="2:12" x14ac:dyDescent="0.25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  <row r="112" spans="2:12" x14ac:dyDescent="0.25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2:12" x14ac:dyDescent="0.25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2:12" x14ac:dyDescent="0.25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</row>
    <row r="115" spans="2:12" x14ac:dyDescent="0.25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</row>
    <row r="116" spans="2:12" x14ac:dyDescent="0.25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</row>
    <row r="117" spans="2:12" x14ac:dyDescent="0.25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</row>
    <row r="118" spans="2:12" x14ac:dyDescent="0.25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</row>
    <row r="119" spans="2:12" x14ac:dyDescent="0.25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</row>
    <row r="120" spans="2:12" x14ac:dyDescent="0.25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</row>
    <row r="121" spans="2:12" x14ac:dyDescent="0.25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</row>
    <row r="122" spans="2:12" x14ac:dyDescent="0.25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</row>
    <row r="123" spans="2:12" x14ac:dyDescent="0.25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</row>
    <row r="124" spans="2:12" x14ac:dyDescent="0.25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</row>
    <row r="125" spans="2:12" x14ac:dyDescent="0.25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</row>
    <row r="126" spans="2:12" x14ac:dyDescent="0.25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</row>
    <row r="127" spans="2:12" x14ac:dyDescent="0.25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</row>
    <row r="128" spans="2:12" x14ac:dyDescent="0.25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</row>
    <row r="129" spans="2:12" x14ac:dyDescent="0.25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</row>
    <row r="130" spans="2:12" x14ac:dyDescent="0.25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</row>
    <row r="131" spans="2:12" x14ac:dyDescent="0.25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</row>
    <row r="132" spans="2:12" x14ac:dyDescent="0.25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</row>
    <row r="133" spans="2:12" x14ac:dyDescent="0.25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</row>
    <row r="134" spans="2:12" x14ac:dyDescent="0.25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</row>
    <row r="135" spans="2:12" x14ac:dyDescent="0.25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</row>
    <row r="136" spans="2:12" x14ac:dyDescent="0.25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</row>
    <row r="137" spans="2:12" x14ac:dyDescent="0.25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</row>
    <row r="138" spans="2:12" x14ac:dyDescent="0.25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</row>
    <row r="139" spans="2:12" x14ac:dyDescent="0.25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</row>
    <row r="140" spans="2:12" x14ac:dyDescent="0.25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</row>
    <row r="141" spans="2:12" x14ac:dyDescent="0.25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</row>
    <row r="142" spans="2:12" x14ac:dyDescent="0.25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</row>
    <row r="143" spans="2:12" x14ac:dyDescent="0.25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</row>
    <row r="144" spans="2:12" x14ac:dyDescent="0.25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</row>
    <row r="145" spans="2:12" x14ac:dyDescent="0.25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</row>
    <row r="146" spans="2:12" x14ac:dyDescent="0.25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</row>
    <row r="147" spans="2:12" x14ac:dyDescent="0.25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</row>
    <row r="148" spans="2:12" x14ac:dyDescent="0.25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</row>
    <row r="149" spans="2:12" x14ac:dyDescent="0.25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</row>
    <row r="150" spans="2:12" x14ac:dyDescent="0.25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</row>
    <row r="151" spans="2:12" x14ac:dyDescent="0.25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</row>
    <row r="152" spans="2:12" x14ac:dyDescent="0.25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</row>
    <row r="153" spans="2:12" x14ac:dyDescent="0.25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</row>
    <row r="154" spans="2:12" x14ac:dyDescent="0.25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</row>
    <row r="155" spans="2:12" x14ac:dyDescent="0.25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</row>
    <row r="156" spans="2:12" x14ac:dyDescent="0.25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</row>
    <row r="157" spans="2:12" x14ac:dyDescent="0.25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</row>
    <row r="158" spans="2:12" x14ac:dyDescent="0.25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</row>
    <row r="159" spans="2:12" x14ac:dyDescent="0.25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</row>
    <row r="160" spans="2:12" x14ac:dyDescent="0.25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</row>
    <row r="161" spans="2:12" x14ac:dyDescent="0.25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</row>
    <row r="162" spans="2:12" x14ac:dyDescent="0.25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</row>
    <row r="163" spans="2:12" x14ac:dyDescent="0.25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</row>
    <row r="164" spans="2:12" x14ac:dyDescent="0.25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</row>
    <row r="165" spans="2:12" x14ac:dyDescent="0.25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</row>
    <row r="166" spans="2:12" x14ac:dyDescent="0.25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</row>
    <row r="167" spans="2:12" x14ac:dyDescent="0.25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</row>
    <row r="168" spans="2:12" x14ac:dyDescent="0.25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</row>
    <row r="169" spans="2:12" x14ac:dyDescent="0.25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</row>
    <row r="170" spans="2:12" x14ac:dyDescent="0.25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</row>
    <row r="171" spans="2:12" x14ac:dyDescent="0.25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</row>
    <row r="172" spans="2:12" x14ac:dyDescent="0.25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</row>
    <row r="173" spans="2:12" x14ac:dyDescent="0.25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</row>
    <row r="174" spans="2:12" x14ac:dyDescent="0.25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</row>
    <row r="175" spans="2:12" x14ac:dyDescent="0.25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</row>
    <row r="176" spans="2:12" x14ac:dyDescent="0.25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</row>
    <row r="177" spans="2:12" x14ac:dyDescent="0.25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</row>
    <row r="178" spans="2:12" x14ac:dyDescent="0.25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</row>
    <row r="179" spans="2:12" x14ac:dyDescent="0.25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</row>
    <row r="180" spans="2:12" x14ac:dyDescent="0.25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</row>
    <row r="181" spans="2:12" x14ac:dyDescent="0.25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</row>
    <row r="182" spans="2:12" x14ac:dyDescent="0.25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</row>
    <row r="183" spans="2:12" x14ac:dyDescent="0.25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</row>
    <row r="184" spans="2:12" x14ac:dyDescent="0.25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</row>
    <row r="185" spans="2:12" x14ac:dyDescent="0.25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</row>
    <row r="186" spans="2:12" x14ac:dyDescent="0.25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</row>
    <row r="187" spans="2:12" x14ac:dyDescent="0.25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</row>
    <row r="188" spans="2:12" x14ac:dyDescent="0.25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</row>
    <row r="189" spans="2:12" x14ac:dyDescent="0.25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</row>
    <row r="190" spans="2:12" x14ac:dyDescent="0.25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</row>
    <row r="191" spans="2:12" x14ac:dyDescent="0.25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</row>
  </sheetData>
  <sheetProtection algorithmName="SHA-512" hashValue="k6NETJBns0PIRzkYGzGrOrxgGytwePD/X6vDN/0CfeNXMSqEvOlRIvnE02UC6ECufsNxLR8AzjsegEyd7fj8Dw==" saltValue="hBhl/N1YONvjHLVNyng/oA==" spinCount="100000" sheet="1" objects="1" scenarios="1"/>
  <mergeCells count="34">
    <mergeCell ref="C51:D51"/>
    <mergeCell ref="I57:J57"/>
    <mergeCell ref="E59:F59"/>
    <mergeCell ref="H59:J59"/>
    <mergeCell ref="H62:I62"/>
    <mergeCell ref="C50:D50"/>
    <mergeCell ref="I18:J18"/>
    <mergeCell ref="I19:J19"/>
    <mergeCell ref="I20:J20"/>
    <mergeCell ref="I21:J21"/>
    <mergeCell ref="H31:I31"/>
    <mergeCell ref="H32:I32"/>
    <mergeCell ref="H29:I29"/>
    <mergeCell ref="H30:I30"/>
    <mergeCell ref="H38:I38"/>
    <mergeCell ref="H39:I39"/>
    <mergeCell ref="H33:I33"/>
    <mergeCell ref="H34:I34"/>
    <mergeCell ref="H35:I35"/>
    <mergeCell ref="H36:I36"/>
    <mergeCell ref="H37:I37"/>
    <mergeCell ref="I17:J17"/>
    <mergeCell ref="H4:J6"/>
    <mergeCell ref="D5:F5"/>
    <mergeCell ref="D6:F6"/>
    <mergeCell ref="D7:F7"/>
    <mergeCell ref="I7:J7"/>
    <mergeCell ref="D8:F8"/>
    <mergeCell ref="I8:J8"/>
    <mergeCell ref="D9:F9"/>
    <mergeCell ref="I10:J10"/>
    <mergeCell ref="I12:J12"/>
    <mergeCell ref="I13:J13"/>
    <mergeCell ref="I16:J16"/>
  </mergeCells>
  <conditionalFormatting sqref="E43">
    <cfRule type="cellIs" dxfId="11" priority="12" operator="notBetween">
      <formula>$E$50</formula>
      <formula>$F$50</formula>
    </cfRule>
  </conditionalFormatting>
  <conditionalFormatting sqref="J43">
    <cfRule type="cellIs" dxfId="10" priority="5" operator="between">
      <formula>$F$50</formula>
      <formula>$H$50</formula>
    </cfRule>
    <cfRule type="cellIs" dxfId="9" priority="11" operator="notBetween">
      <formula>$E$50</formula>
      <formula>$H$50</formula>
    </cfRule>
  </conditionalFormatting>
  <conditionalFormatting sqref="E46">
    <cfRule type="cellIs" dxfId="8" priority="10" operator="notBetween">
      <formula>$E$51</formula>
      <formula>$F$51</formula>
    </cfRule>
  </conditionalFormatting>
  <conditionalFormatting sqref="J46">
    <cfRule type="cellIs" dxfId="7" priority="4" operator="between">
      <formula>$F$51</formula>
      <formula>$H$51</formula>
    </cfRule>
    <cfRule type="cellIs" dxfId="6" priority="9" operator="notBetween">
      <formula>$E$51</formula>
      <formula>$H$51</formula>
    </cfRule>
  </conditionalFormatting>
  <conditionalFormatting sqref="H57">
    <cfRule type="expression" dxfId="5" priority="7">
      <formula>$F$57="No"</formula>
    </cfRule>
  </conditionalFormatting>
  <conditionalFormatting sqref="H57:J57">
    <cfRule type="expression" dxfId="4" priority="6">
      <formula>$F$57="No"</formula>
    </cfRule>
  </conditionalFormatting>
  <conditionalFormatting sqref="E44">
    <cfRule type="cellIs" dxfId="3" priority="3" operator="notBetween">
      <formula>$E$50</formula>
      <formula>$F$50</formula>
    </cfRule>
  </conditionalFormatting>
  <conditionalFormatting sqref="J44">
    <cfRule type="cellIs" dxfId="2" priority="1" operator="between">
      <formula>$F$50</formula>
      <formula>$H$50</formula>
    </cfRule>
    <cfRule type="cellIs" dxfId="1" priority="2" operator="notBetween">
      <formula>$E$50</formula>
      <formula>$H$50</formula>
    </cfRule>
  </conditionalFormatting>
  <dataValidations count="11">
    <dataValidation type="list" allowBlank="1" showInputMessage="1" showErrorMessage="1" sqref="K62:K63">
      <formula1>"Yes, No"</formula1>
    </dataValidation>
    <dataValidation type="list" allowBlank="1" showInputMessage="1" showErrorMessage="1" sqref="F62:F63">
      <formula1>"Hot, Cold,"</formula1>
    </dataValidation>
    <dataValidation type="list" allowBlank="1" showInputMessage="1" showErrorMessage="1" sqref="F54">
      <formula1>"Tee'd, Ringed, Parallel Circuits,"</formula1>
    </dataValidation>
    <dataValidation type="list" allowBlank="1" showInputMessage="1" showErrorMessage="1" sqref="F32">
      <formula1>"+8.4,+5,+4.2,+2.5,0,-2.5,-4.2,-5,-8.4,"</formula1>
    </dataValidation>
    <dataValidation type="list" allowBlank="1" showInputMessage="1" showErrorMessage="1" sqref="F28">
      <formula1>"11000, 6600,"</formula1>
    </dataValidation>
    <dataValidation type="list" allowBlank="1" showInputMessage="1" showErrorMessage="1" sqref="F27">
      <formula1>"Spring, Summer, Autumn, Winter,"</formula1>
    </dataValidation>
    <dataValidation type="date" allowBlank="1" showInputMessage="1" showErrorMessage="1" sqref="E25">
      <formula1>42789</formula1>
      <formula2>46441</formula2>
    </dataValidation>
    <dataValidation type="list" allowBlank="1" showInputMessage="1" showErrorMessage="1" sqref="E16 E20:E21 F55:F58">
      <formula1>"Yes, No,"</formula1>
    </dataValidation>
    <dataValidation type="list" allowBlank="1" showInputMessage="1" showErrorMessage="1" sqref="E15 F26">
      <formula1>"Cyclic, Sustained,"</formula1>
    </dataValidation>
    <dataValidation type="list" allowBlank="1" showInputMessage="1" showErrorMessage="1" sqref="E14">
      <formula1>"Unity, 0.99 Lagging, 0.99 Leading, 0.98 Lagging, 0.98 Leading, 0.97 Lagging, 0.97 Leading, 0.96 Lagging, 0.96 Leading, 0.95 Lagging, 0.95 Leading, Variable,"</formula1>
    </dataValidation>
    <dataValidation type="list" allowBlank="1" showInputMessage="1" showErrorMessage="1" sqref="D8:F8">
      <formula1>"National Grid Electricity Distribution, Power On, GTC, Energetics, Harlaxton, 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B0DC8C42-B814-4F02-8463-4DE869144621}">
            <xm:f>NOT(ISERROR(SEARCH($F$57="No",H57)))</xm:f>
            <xm:f>$F$57="No"</xm:f>
            <x14:dxf>
              <font>
                <color theme="0"/>
              </font>
              <border>
                <left/>
                <right/>
                <top/>
                <bottom/>
                <vertical/>
                <horizontal/>
              </border>
            </x14:dxf>
          </x14:cfRule>
          <xm:sqref>H57:I57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Grid Electricity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Treasure, Seth</dc:creator>
  <cp:lastModifiedBy>Bennett, Isabelle</cp:lastModifiedBy>
  <dcterms:created xsi:type="dcterms:W3CDTF">2025-01-09T15:03:28Z</dcterms:created>
  <dcterms:modified xsi:type="dcterms:W3CDTF">2025-03-12T12:49:51Z</dcterms:modified>
</cp:coreProperties>
</file>