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15" windowWidth="19215" windowHeight="592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 name="Sheet1" sheetId="33" r:id="rId10"/>
  </sheets>
  <externalReferences>
    <externalReference r:id="rId11"/>
    <externalReference r:id="rId12"/>
  </externalReferences>
  <calcPr calcId="145621"/>
</workbook>
</file>

<file path=xl/calcChain.xml><?xml version="1.0" encoding="utf-8"?>
<calcChain xmlns="http://schemas.openxmlformats.org/spreadsheetml/2006/main">
  <c r="F13" i="34" l="1"/>
  <c r="G13" i="34"/>
  <c r="H13" i="34"/>
  <c r="I13" i="34"/>
  <c r="J13" i="34"/>
  <c r="K13" i="34"/>
  <c r="L13" i="34"/>
  <c r="E13" i="34"/>
  <c r="F13" i="31"/>
  <c r="G13" i="31"/>
  <c r="H13" i="31"/>
  <c r="I13" i="31"/>
  <c r="J13" i="31"/>
  <c r="K13" i="31"/>
  <c r="L13" i="31"/>
  <c r="E13" i="31"/>
  <c r="L7" i="10"/>
  <c r="K7" i="10"/>
  <c r="J7" i="10"/>
  <c r="I7" i="10"/>
  <c r="H7" i="10"/>
  <c r="G7" i="10"/>
  <c r="F7" i="10"/>
  <c r="E7" i="10"/>
  <c r="D11" i="29" l="1"/>
  <c r="C30" i="29" s="1"/>
  <c r="BD87" i="34"/>
  <c r="BD66" i="34" s="1"/>
  <c r="BC87" i="34"/>
  <c r="BC66" i="34" s="1"/>
  <c r="BB87" i="34"/>
  <c r="BB66" i="34" s="1"/>
  <c r="BB76" i="34" s="1"/>
  <c r="BA87" i="34"/>
  <c r="AZ87" i="34"/>
  <c r="AY87" i="34"/>
  <c r="AY66" i="34" s="1"/>
  <c r="AX87" i="34"/>
  <c r="AX66" i="34" s="1"/>
  <c r="AW87" i="34"/>
  <c r="AV87" i="34"/>
  <c r="AV66" i="34" s="1"/>
  <c r="AU87" i="34"/>
  <c r="AU66" i="34" s="1"/>
  <c r="AT87" i="34"/>
  <c r="AT66" i="34" s="1"/>
  <c r="AS87" i="34"/>
  <c r="AR87" i="34"/>
  <c r="AR66" i="34" s="1"/>
  <c r="AQ87" i="34"/>
  <c r="AQ66" i="34" s="1"/>
  <c r="AP87" i="34"/>
  <c r="AP66" i="34" s="1"/>
  <c r="AO87" i="34"/>
  <c r="AN87" i="34"/>
  <c r="AM87" i="34"/>
  <c r="AM66" i="34" s="1"/>
  <c r="AL87" i="34"/>
  <c r="AL66" i="34" s="1"/>
  <c r="AK87" i="34"/>
  <c r="AJ87" i="34"/>
  <c r="AI87" i="34"/>
  <c r="AI66" i="34" s="1"/>
  <c r="AH87" i="34"/>
  <c r="AH66" i="34" s="1"/>
  <c r="AH76" i="34" s="1"/>
  <c r="AG87" i="34"/>
  <c r="AF87" i="34"/>
  <c r="AF66" i="34" s="1"/>
  <c r="AF76" i="34" s="1"/>
  <c r="AE87" i="34"/>
  <c r="AE66" i="34" s="1"/>
  <c r="AD87" i="34"/>
  <c r="AD66" i="34" s="1"/>
  <c r="AC87" i="34"/>
  <c r="AB87" i="34"/>
  <c r="AA87" i="34"/>
  <c r="AA66" i="34" s="1"/>
  <c r="Z87" i="34"/>
  <c r="Z66" i="34" s="1"/>
  <c r="Z76" i="34" s="1"/>
  <c r="Y87" i="34"/>
  <c r="X87" i="34"/>
  <c r="X66" i="34" s="1"/>
  <c r="W87" i="34"/>
  <c r="W66" i="34" s="1"/>
  <c r="V87" i="34"/>
  <c r="V66" i="34" s="1"/>
  <c r="U87" i="34"/>
  <c r="T87" i="34"/>
  <c r="S87" i="34"/>
  <c r="S66" i="34" s="1"/>
  <c r="R87" i="34"/>
  <c r="R66" i="34" s="1"/>
  <c r="Q87" i="34"/>
  <c r="P87" i="34"/>
  <c r="P66" i="34" s="1"/>
  <c r="O87" i="34"/>
  <c r="O66" i="34" s="1"/>
  <c r="N87" i="34"/>
  <c r="N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V76" i="34"/>
  <c r="AU76" i="34"/>
  <c r="AR76" i="34"/>
  <c r="AA76" i="34"/>
  <c r="P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A66" i="34"/>
  <c r="AZ66" i="34"/>
  <c r="AZ76" i="34" s="1"/>
  <c r="AW66" i="34"/>
  <c r="AS66" i="34"/>
  <c r="AO66" i="34"/>
  <c r="AN66" i="34"/>
  <c r="AK66" i="34"/>
  <c r="AJ66" i="34"/>
  <c r="AG66" i="34"/>
  <c r="AC66" i="34"/>
  <c r="AB66" i="34"/>
  <c r="Y66" i="34"/>
  <c r="U66" i="34"/>
  <c r="T66" i="34"/>
  <c r="T76" i="34" s="1"/>
  <c r="Q66" i="34"/>
  <c r="E66" i="34"/>
  <c r="BD65" i="34"/>
  <c r="BC65" i="34"/>
  <c r="BB65" i="34"/>
  <c r="BA65" i="34"/>
  <c r="BA76" i="34" s="1"/>
  <c r="AZ65" i="34"/>
  <c r="AY65" i="34"/>
  <c r="AX65" i="34"/>
  <c r="AW65" i="34"/>
  <c r="AW76" i="34" s="1"/>
  <c r="AV65" i="34"/>
  <c r="AU65" i="34"/>
  <c r="AT65" i="34"/>
  <c r="AS65" i="34"/>
  <c r="AS76" i="34" s="1"/>
  <c r="AR65" i="34"/>
  <c r="AQ65" i="34"/>
  <c r="AP65" i="34"/>
  <c r="AO65" i="34"/>
  <c r="AO76" i="34" s="1"/>
  <c r="AN65" i="34"/>
  <c r="AM65" i="34"/>
  <c r="AM76" i="34" s="1"/>
  <c r="AL65" i="34"/>
  <c r="AK65" i="34"/>
  <c r="AK76" i="34" s="1"/>
  <c r="AJ65" i="34"/>
  <c r="AI65" i="34"/>
  <c r="AH65" i="34"/>
  <c r="AG65" i="34"/>
  <c r="AG76" i="34" s="1"/>
  <c r="AF65" i="34"/>
  <c r="AE65" i="34"/>
  <c r="AE76" i="34" s="1"/>
  <c r="AD65" i="34"/>
  <c r="AC65" i="34"/>
  <c r="AC76" i="34" s="1"/>
  <c r="AB65" i="34"/>
  <c r="AA65" i="34"/>
  <c r="Z65" i="34"/>
  <c r="Y65" i="34"/>
  <c r="Y76" i="34" s="1"/>
  <c r="X65" i="34"/>
  <c r="W65" i="34"/>
  <c r="W76" i="34" s="1"/>
  <c r="V65" i="34"/>
  <c r="U65" i="34"/>
  <c r="U76" i="34" s="1"/>
  <c r="T65" i="34"/>
  <c r="S65" i="34"/>
  <c r="R65" i="34"/>
  <c r="Q65" i="34"/>
  <c r="Q76" i="34" s="1"/>
  <c r="P65" i="34"/>
  <c r="O65" i="34"/>
  <c r="N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V26" i="34"/>
  <c r="AO26" i="34"/>
  <c r="AN26" i="34"/>
  <c r="AF26" i="34"/>
  <c r="Y26" i="34"/>
  <c r="X26" i="34"/>
  <c r="BD25" i="34"/>
  <c r="BC25" i="34"/>
  <c r="BC26" i="34" s="1"/>
  <c r="BB25" i="34"/>
  <c r="BB26" i="34" s="1"/>
  <c r="BA25" i="34"/>
  <c r="BA26" i="34" s="1"/>
  <c r="AZ25" i="34"/>
  <c r="AZ26" i="34" s="1"/>
  <c r="AY25" i="34"/>
  <c r="AY26" i="34" s="1"/>
  <c r="AX25" i="34"/>
  <c r="AX26" i="34" s="1"/>
  <c r="AW25" i="34"/>
  <c r="AV25" i="34"/>
  <c r="AU25" i="34"/>
  <c r="AT25" i="34"/>
  <c r="AS25" i="34"/>
  <c r="AR25" i="34"/>
  <c r="AR26" i="34" s="1"/>
  <c r="AQ25" i="34"/>
  <c r="AP25" i="34"/>
  <c r="AO25" i="34"/>
  <c r="AN25" i="34"/>
  <c r="AM25" i="34"/>
  <c r="AL25" i="34"/>
  <c r="AK25" i="34"/>
  <c r="AJ25" i="34"/>
  <c r="AJ26" i="34" s="1"/>
  <c r="AI25" i="34"/>
  <c r="AH25" i="34"/>
  <c r="AG25" i="34"/>
  <c r="AF25" i="34"/>
  <c r="AE25" i="34"/>
  <c r="AD25" i="34"/>
  <c r="AC25" i="34"/>
  <c r="AB25" i="34"/>
  <c r="AB26" i="34" s="1"/>
  <c r="AA25" i="34"/>
  <c r="Z25" i="34"/>
  <c r="Y25" i="34"/>
  <c r="X25" i="34"/>
  <c r="W25" i="34"/>
  <c r="V25" i="34"/>
  <c r="U25" i="34"/>
  <c r="T25" i="34"/>
  <c r="T26" i="34" s="1"/>
  <c r="S25" i="34"/>
  <c r="R25" i="34"/>
  <c r="Q25" i="34"/>
  <c r="P25" i="34"/>
  <c r="P26" i="34" s="1"/>
  <c r="O25" i="34"/>
  <c r="N25" i="34"/>
  <c r="M25" i="34"/>
  <c r="AW18" i="34"/>
  <c r="AW26" i="34" s="1"/>
  <c r="AV18" i="34"/>
  <c r="AU18" i="34"/>
  <c r="AU26" i="34" s="1"/>
  <c r="AT18" i="34"/>
  <c r="AT26" i="34" s="1"/>
  <c r="AS18" i="34"/>
  <c r="AS26" i="34" s="1"/>
  <c r="AR18" i="34"/>
  <c r="AQ18" i="34"/>
  <c r="AQ26" i="34" s="1"/>
  <c r="AP18" i="34"/>
  <c r="AP26" i="34" s="1"/>
  <c r="AO18" i="34"/>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X18" i="34"/>
  <c r="W18" i="34"/>
  <c r="W26" i="34" s="1"/>
  <c r="V18" i="34"/>
  <c r="V26" i="34" s="1"/>
  <c r="U18" i="34"/>
  <c r="U26" i="34" s="1"/>
  <c r="T18" i="34"/>
  <c r="S18" i="34"/>
  <c r="S26" i="34" s="1"/>
  <c r="R18" i="34"/>
  <c r="R26" i="34" s="1"/>
  <c r="Q18" i="34"/>
  <c r="Q26" i="34" s="1"/>
  <c r="P18" i="34"/>
  <c r="O18" i="34"/>
  <c r="O26" i="34" s="1"/>
  <c r="N18" i="34"/>
  <c r="N26" i="34" s="1"/>
  <c r="M18" i="34"/>
  <c r="M26" i="34" s="1"/>
  <c r="Q28" i="34" l="1"/>
  <c r="AG28" i="34"/>
  <c r="AW28" i="34"/>
  <c r="P28" i="34"/>
  <c r="P29" i="34" s="1"/>
  <c r="AV28" i="34"/>
  <c r="Y28" i="34"/>
  <c r="U29" i="34"/>
  <c r="U28" i="34"/>
  <c r="AC28" i="34"/>
  <c r="AC29" i="34" s="1"/>
  <c r="AS29" i="34"/>
  <c r="AS28" i="34"/>
  <c r="AB28" i="34"/>
  <c r="AR28" i="34"/>
  <c r="AF28" i="34"/>
  <c r="N28" i="34"/>
  <c r="R28" i="34"/>
  <c r="V28" i="34"/>
  <c r="V29" i="34" s="1"/>
  <c r="Z28" i="34"/>
  <c r="AD28" i="34"/>
  <c r="AH28" i="34"/>
  <c r="AL28" i="34"/>
  <c r="AP28" i="34"/>
  <c r="AP29" i="34"/>
  <c r="AT28" i="34"/>
  <c r="AO28" i="34"/>
  <c r="AO29" i="34" s="1"/>
  <c r="M28" i="34"/>
  <c r="M29" i="34" s="1"/>
  <c r="AK28" i="34"/>
  <c r="T28" i="34"/>
  <c r="AJ28" i="34"/>
  <c r="AJ29" i="34" s="1"/>
  <c r="AV29" i="34"/>
  <c r="O28" i="34"/>
  <c r="O29" i="34"/>
  <c r="S28" i="34"/>
  <c r="W28" i="34"/>
  <c r="W29" i="34"/>
  <c r="AA28" i="34"/>
  <c r="AE28" i="34"/>
  <c r="AE29" i="34"/>
  <c r="AI28" i="34"/>
  <c r="AM29" i="34"/>
  <c r="AM28" i="34"/>
  <c r="AQ28" i="34"/>
  <c r="AQ29" i="34"/>
  <c r="AU28" i="34"/>
  <c r="X28" i="34"/>
  <c r="AN28" i="34"/>
  <c r="R76" i="34"/>
  <c r="AL76" i="34"/>
  <c r="AP76" i="34"/>
  <c r="N76" i="34"/>
  <c r="V76" i="34"/>
  <c r="AX76" i="34"/>
  <c r="O76" i="34"/>
  <c r="S76" i="34"/>
  <c r="AI76" i="34"/>
  <c r="AQ76" i="34"/>
  <c r="AY76" i="34"/>
  <c r="AB76" i="34"/>
  <c r="AJ76" i="34"/>
  <c r="AD76" i="34"/>
  <c r="AT76" i="34"/>
  <c r="X76" i="34"/>
  <c r="AN76" i="34"/>
  <c r="BD76" i="34"/>
  <c r="F19" i="34"/>
  <c r="F25" i="34" s="1"/>
  <c r="G19" i="34"/>
  <c r="G25" i="34" s="1"/>
  <c r="H19" i="34"/>
  <c r="H25" i="34" s="1"/>
  <c r="I19" i="34"/>
  <c r="I25" i="34" s="1"/>
  <c r="J19" i="34"/>
  <c r="J25" i="34" s="1"/>
  <c r="K19" i="34"/>
  <c r="K25" i="34" s="1"/>
  <c r="L19" i="34"/>
  <c r="L25" i="34" s="1"/>
  <c r="E19" i="34"/>
  <c r="E25" i="34" s="1"/>
  <c r="L19" i="31" l="1"/>
  <c r="K19" i="31"/>
  <c r="E19" i="31"/>
  <c r="I19" i="31"/>
  <c r="H19" i="31"/>
  <c r="G19" i="31"/>
  <c r="J19" i="31"/>
  <c r="F19" i="31"/>
  <c r="AU29" i="34"/>
  <c r="BA55" i="34"/>
  <c r="AW55" i="34"/>
  <c r="AS55" i="34"/>
  <c r="AO55" i="34"/>
  <c r="AK55" i="34"/>
  <c r="AG55" i="34"/>
  <c r="AZ55" i="34"/>
  <c r="AU55" i="34"/>
  <c r="AP55" i="34"/>
  <c r="AJ55" i="34"/>
  <c r="AE55" i="34"/>
  <c r="AY55" i="34"/>
  <c r="BC55" i="34"/>
  <c r="AV55" i="34"/>
  <c r="AN55" i="34"/>
  <c r="AH55" i="34"/>
  <c r="BB55" i="34"/>
  <c r="AT55" i="34"/>
  <c r="AM55" i="34"/>
  <c r="AF55" i="34"/>
  <c r="AR55" i="34"/>
  <c r="AL55" i="34"/>
  <c r="AX55" i="34"/>
  <c r="AQ55" i="34"/>
  <c r="AI55" i="34"/>
  <c r="BD55" i="34"/>
  <c r="BA58" i="34"/>
  <c r="AW58" i="34"/>
  <c r="AS58" i="34"/>
  <c r="AO58" i="34"/>
  <c r="AK58" i="34"/>
  <c r="BC58" i="34"/>
  <c r="AX58" i="34"/>
  <c r="AR58" i="34"/>
  <c r="AM58" i="34"/>
  <c r="AH58" i="34"/>
  <c r="AQ58" i="34"/>
  <c r="BB58" i="34"/>
  <c r="AU58" i="34"/>
  <c r="AN58" i="34"/>
  <c r="AZ58" i="34"/>
  <c r="AT58" i="34"/>
  <c r="AL58" i="34"/>
  <c r="AY58" i="34"/>
  <c r="AJ58" i="34"/>
  <c r="AI58" i="34"/>
  <c r="BD58" i="34"/>
  <c r="AV58" i="34"/>
  <c r="AP58" i="34"/>
  <c r="BB40" i="34"/>
  <c r="AX40" i="34"/>
  <c r="AT40" i="34"/>
  <c r="AP40" i="34"/>
  <c r="AL40" i="34"/>
  <c r="AH40" i="34"/>
  <c r="AD40" i="34"/>
  <c r="Z40" i="34"/>
  <c r="V40" i="34"/>
  <c r="R40" i="34"/>
  <c r="AZ40" i="34"/>
  <c r="AU40" i="34"/>
  <c r="AO40" i="34"/>
  <c r="AJ40" i="34"/>
  <c r="AE40" i="34"/>
  <c r="Y40" i="34"/>
  <c r="T40" i="34"/>
  <c r="BD40" i="34"/>
  <c r="AY40" i="34"/>
  <c r="AS40" i="34"/>
  <c r="AN40" i="34"/>
  <c r="AI40" i="34"/>
  <c r="AC40" i="34"/>
  <c r="X40" i="34"/>
  <c r="S40" i="34"/>
  <c r="BA40" i="34"/>
  <c r="AQ40" i="34"/>
  <c r="AF40" i="34"/>
  <c r="U40" i="34"/>
  <c r="AW40" i="34"/>
  <c r="AM40" i="34"/>
  <c r="AB40" i="34"/>
  <c r="Q40" i="34"/>
  <c r="BC40" i="34"/>
  <c r="AG40" i="34"/>
  <c r="AV40" i="34"/>
  <c r="AA40" i="34"/>
  <c r="AK40" i="34"/>
  <c r="W40" i="34"/>
  <c r="P40" i="34"/>
  <c r="AR40" i="34"/>
  <c r="AD29" i="34"/>
  <c r="AR29" i="34"/>
  <c r="BC50" i="34"/>
  <c r="AY50" i="34"/>
  <c r="AU50" i="34"/>
  <c r="AQ50" i="34"/>
  <c r="AM50" i="34"/>
  <c r="AI50" i="34"/>
  <c r="AE50" i="34"/>
  <c r="AA50" i="34"/>
  <c r="AZ50" i="34"/>
  <c r="AO50" i="34"/>
  <c r="AD50" i="34"/>
  <c r="BB50" i="34"/>
  <c r="AW50" i="34"/>
  <c r="AR50" i="34"/>
  <c r="AL50" i="34"/>
  <c r="AG50" i="34"/>
  <c r="AB50" i="34"/>
  <c r="BA50" i="34"/>
  <c r="AV50" i="34"/>
  <c r="AP50" i="34"/>
  <c r="AK50" i="34"/>
  <c r="AF50" i="34"/>
  <c r="Z50" i="34"/>
  <c r="AT50" i="34"/>
  <c r="AJ50" i="34"/>
  <c r="AX50" i="34"/>
  <c r="AC50" i="34"/>
  <c r="AS50" i="34"/>
  <c r="BD50" i="34"/>
  <c r="AN50" i="34"/>
  <c r="AH50" i="34"/>
  <c r="AT29" i="34"/>
  <c r="AN29" i="34"/>
  <c r="BB48" i="34"/>
  <c r="AX48" i="34"/>
  <c r="AT48" i="34"/>
  <c r="AP48" i="34"/>
  <c r="AL48" i="34"/>
  <c r="AH48" i="34"/>
  <c r="AD48" i="34"/>
  <c r="Z48" i="34"/>
  <c r="AY48" i="34"/>
  <c r="AN48" i="34"/>
  <c r="AC48" i="34"/>
  <c r="BA48" i="34"/>
  <c r="AV48" i="34"/>
  <c r="AQ48" i="34"/>
  <c r="AK48" i="34"/>
  <c r="AF48" i="34"/>
  <c r="AA48" i="34"/>
  <c r="AZ48" i="34"/>
  <c r="AU48" i="34"/>
  <c r="AO48" i="34"/>
  <c r="AJ48" i="34"/>
  <c r="AE48" i="34"/>
  <c r="Y48" i="34"/>
  <c r="BD48" i="34"/>
  <c r="AS48" i="34"/>
  <c r="AI48" i="34"/>
  <c r="X48" i="34"/>
  <c r="AW48" i="34"/>
  <c r="AB48" i="34"/>
  <c r="AR48" i="34"/>
  <c r="AG48" i="34"/>
  <c r="AM48" i="34"/>
  <c r="BC48" i="34"/>
  <c r="BC59" i="34"/>
  <c r="AY59" i="34"/>
  <c r="AU59" i="34"/>
  <c r="AQ59" i="34"/>
  <c r="AM59" i="34"/>
  <c r="AI59" i="34"/>
  <c r="BB59" i="34"/>
  <c r="AW59" i="34"/>
  <c r="AR59" i="34"/>
  <c r="AL59" i="34"/>
  <c r="BA59" i="34"/>
  <c r="AT59" i="34"/>
  <c r="AN59" i="34"/>
  <c r="AZ59" i="34"/>
  <c r="AS59" i="34"/>
  <c r="AK59" i="34"/>
  <c r="AX59" i="34"/>
  <c r="AP59" i="34"/>
  <c r="AJ59" i="34"/>
  <c r="AO59" i="34"/>
  <c r="AV59" i="34"/>
  <c r="BD59" i="34"/>
  <c r="BC51" i="34"/>
  <c r="AY51" i="34"/>
  <c r="AU51" i="34"/>
  <c r="AQ51" i="34"/>
  <c r="AM51" i="34"/>
  <c r="AI51" i="34"/>
  <c r="AE51" i="34"/>
  <c r="BD51" i="34"/>
  <c r="AX51" i="34"/>
  <c r="AS51" i="34"/>
  <c r="AN51" i="34"/>
  <c r="AH51" i="34"/>
  <c r="AC51" i="34"/>
  <c r="AV51" i="34"/>
  <c r="AG51" i="34"/>
  <c r="AZ51" i="34"/>
  <c r="AR51" i="34"/>
  <c r="AK51" i="34"/>
  <c r="AD51" i="34"/>
  <c r="AW51" i="34"/>
  <c r="AP51" i="34"/>
  <c r="AJ51" i="34"/>
  <c r="AB51" i="34"/>
  <c r="BB51" i="34"/>
  <c r="AO51" i="34"/>
  <c r="AA51" i="34"/>
  <c r="AT51" i="34"/>
  <c r="AL51" i="34"/>
  <c r="BA51" i="34"/>
  <c r="AF51" i="34"/>
  <c r="BA43" i="34"/>
  <c r="AW43" i="34"/>
  <c r="AS43" i="34"/>
  <c r="AO43" i="34"/>
  <c r="AK43" i="34"/>
  <c r="AG43" i="34"/>
  <c r="AC43" i="34"/>
  <c r="Y43" i="34"/>
  <c r="U43" i="34"/>
  <c r="AZ43" i="34"/>
  <c r="AU43" i="34"/>
  <c r="AP43" i="34"/>
  <c r="AJ43" i="34"/>
  <c r="AE43" i="34"/>
  <c r="Z43" i="34"/>
  <c r="T43" i="34"/>
  <c r="BD43" i="34"/>
  <c r="AY43" i="34"/>
  <c r="AT43" i="34"/>
  <c r="AN43" i="34"/>
  <c r="AI43" i="34"/>
  <c r="AD43" i="34"/>
  <c r="X43" i="34"/>
  <c r="S43" i="34"/>
  <c r="BB43" i="34"/>
  <c r="AQ43" i="34"/>
  <c r="AF43" i="34"/>
  <c r="V43" i="34"/>
  <c r="AX43" i="34"/>
  <c r="AM43" i="34"/>
  <c r="AB43" i="34"/>
  <c r="AR43" i="34"/>
  <c r="W43" i="34"/>
  <c r="AL43" i="34"/>
  <c r="AV43" i="34"/>
  <c r="AA43" i="34"/>
  <c r="AH43" i="34"/>
  <c r="BC43" i="34"/>
  <c r="BD57" i="34"/>
  <c r="AZ57" i="34"/>
  <c r="AV57" i="34"/>
  <c r="AR57" i="34"/>
  <c r="AN57" i="34"/>
  <c r="AJ57" i="34"/>
  <c r="AY57" i="34"/>
  <c r="AT57" i="34"/>
  <c r="AO57" i="34"/>
  <c r="AI57" i="34"/>
  <c r="AS57" i="34"/>
  <c r="BC57" i="34"/>
  <c r="AW57" i="34"/>
  <c r="AP57" i="34"/>
  <c r="AH57" i="34"/>
  <c r="BB57" i="34"/>
  <c r="AU57" i="34"/>
  <c r="AM57" i="34"/>
  <c r="AG57" i="34"/>
  <c r="BA57" i="34"/>
  <c r="AL57" i="34"/>
  <c r="AX57" i="34"/>
  <c r="AK57" i="34"/>
  <c r="AQ57" i="34"/>
  <c r="BB53" i="34"/>
  <c r="AX53" i="34"/>
  <c r="AT53" i="34"/>
  <c r="AP53" i="34"/>
  <c r="AL53" i="34"/>
  <c r="AH53" i="34"/>
  <c r="AD53" i="34"/>
  <c r="AZ53" i="34"/>
  <c r="AU53" i="34"/>
  <c r="AO53" i="34"/>
  <c r="AJ53" i="34"/>
  <c r="AE53" i="34"/>
  <c r="BC53" i="34"/>
  <c r="AN53" i="34"/>
  <c r="AY53" i="34"/>
  <c r="AR53" i="34"/>
  <c r="AK53" i="34"/>
  <c r="AC53" i="34"/>
  <c r="BD53" i="34"/>
  <c r="AW53" i="34"/>
  <c r="AQ53" i="34"/>
  <c r="AI53" i="34"/>
  <c r="AV53" i="34"/>
  <c r="AG53" i="34"/>
  <c r="AS53" i="34"/>
  <c r="AM53" i="34"/>
  <c r="AF53" i="34"/>
  <c r="BA53" i="34"/>
  <c r="AB29" i="34"/>
  <c r="BC42" i="34"/>
  <c r="AY42" i="34"/>
  <c r="AU42" i="34"/>
  <c r="AQ42" i="34"/>
  <c r="AM42" i="34"/>
  <c r="AI42" i="34"/>
  <c r="AE42" i="34"/>
  <c r="AA42" i="34"/>
  <c r="W42" i="34"/>
  <c r="S42" i="34"/>
  <c r="BA42" i="34"/>
  <c r="AV42" i="34"/>
  <c r="AP42" i="34"/>
  <c r="AK42" i="34"/>
  <c r="AF42" i="34"/>
  <c r="Z42" i="34"/>
  <c r="U42" i="34"/>
  <c r="AZ42" i="34"/>
  <c r="AT42" i="34"/>
  <c r="AO42" i="34"/>
  <c r="AJ42" i="34"/>
  <c r="AD42" i="34"/>
  <c r="Y42" i="34"/>
  <c r="T42" i="34"/>
  <c r="AW42" i="34"/>
  <c r="AL42" i="34"/>
  <c r="AB42" i="34"/>
  <c r="BD42" i="34"/>
  <c r="AS42" i="34"/>
  <c r="AH42" i="34"/>
  <c r="X42" i="34"/>
  <c r="AN42" i="34"/>
  <c r="R42" i="34"/>
  <c r="BB42" i="34"/>
  <c r="AG42" i="34"/>
  <c r="AR42" i="34"/>
  <c r="AX42" i="34"/>
  <c r="AC42" i="34"/>
  <c r="V42" i="34"/>
  <c r="BB52" i="34"/>
  <c r="AX52" i="34"/>
  <c r="AT52" i="34"/>
  <c r="AP52" i="34"/>
  <c r="AL52" i="34"/>
  <c r="AH52" i="34"/>
  <c r="AD52" i="34"/>
  <c r="BA52" i="34"/>
  <c r="AV52" i="34"/>
  <c r="AQ52" i="34"/>
  <c r="AK52" i="34"/>
  <c r="AF52" i="34"/>
  <c r="BC52" i="34"/>
  <c r="AN52" i="34"/>
  <c r="AY52" i="34"/>
  <c r="AR52" i="34"/>
  <c r="AJ52" i="34"/>
  <c r="AC52" i="34"/>
  <c r="BD52" i="34"/>
  <c r="AW52" i="34"/>
  <c r="AO52" i="34"/>
  <c r="AI52" i="34"/>
  <c r="AB52" i="34"/>
  <c r="AU52" i="34"/>
  <c r="AG52" i="34"/>
  <c r="AS52" i="34"/>
  <c r="AM52" i="34"/>
  <c r="AZ52" i="34"/>
  <c r="AE52" i="34"/>
  <c r="BC47" i="34"/>
  <c r="AY47" i="34"/>
  <c r="AU47" i="34"/>
  <c r="AQ47" i="34"/>
  <c r="AM47" i="34"/>
  <c r="AI47" i="34"/>
  <c r="AE47" i="34"/>
  <c r="AA47" i="34"/>
  <c r="W47" i="34"/>
  <c r="AZ47" i="34"/>
  <c r="AO47" i="34"/>
  <c r="BB47" i="34"/>
  <c r="AW47" i="34"/>
  <c r="AR47" i="34"/>
  <c r="AL47" i="34"/>
  <c r="AG47" i="34"/>
  <c r="AB47" i="34"/>
  <c r="BA47" i="34"/>
  <c r="AV47" i="34"/>
  <c r="AP47" i="34"/>
  <c r="AK47" i="34"/>
  <c r="AF47" i="34"/>
  <c r="Z47" i="34"/>
  <c r="AT47" i="34"/>
  <c r="AN47" i="34"/>
  <c r="AC47" i="34"/>
  <c r="BD47" i="34"/>
  <c r="AJ47" i="34"/>
  <c r="Y47" i="34"/>
  <c r="AD47" i="34"/>
  <c r="AX47" i="34"/>
  <c r="X47" i="34"/>
  <c r="AH47" i="34"/>
  <c r="AS47" i="34"/>
  <c r="BC39" i="34"/>
  <c r="AY39" i="34"/>
  <c r="AU39" i="34"/>
  <c r="AQ39" i="34"/>
  <c r="AM39" i="34"/>
  <c r="AI39" i="34"/>
  <c r="AE39" i="34"/>
  <c r="AA39" i="34"/>
  <c r="W39" i="34"/>
  <c r="S39" i="34"/>
  <c r="O39" i="34"/>
  <c r="BD39" i="34"/>
  <c r="AX39" i="34"/>
  <c r="AS39" i="34"/>
  <c r="AN39" i="34"/>
  <c r="AH39" i="34"/>
  <c r="AC39" i="34"/>
  <c r="X39" i="34"/>
  <c r="R39" i="34"/>
  <c r="BB39" i="34"/>
  <c r="AW39" i="34"/>
  <c r="AR39" i="34"/>
  <c r="AL39" i="34"/>
  <c r="AG39" i="34"/>
  <c r="AB39" i="34"/>
  <c r="V39" i="34"/>
  <c r="Q39" i="34"/>
  <c r="AZ39" i="34"/>
  <c r="AO39" i="34"/>
  <c r="AD39" i="34"/>
  <c r="AV39" i="34"/>
  <c r="AK39" i="34"/>
  <c r="Z39" i="34"/>
  <c r="P39" i="34"/>
  <c r="BA39" i="34"/>
  <c r="AF39" i="34"/>
  <c r="AT39" i="34"/>
  <c r="Y39" i="34"/>
  <c r="AJ39" i="34"/>
  <c r="AP39" i="34"/>
  <c r="U39" i="34"/>
  <c r="T39" i="34"/>
  <c r="BB41" i="34"/>
  <c r="AX41" i="34"/>
  <c r="AT41" i="34"/>
  <c r="AP41" i="34"/>
  <c r="AL41" i="34"/>
  <c r="AH41" i="34"/>
  <c r="AD41" i="34"/>
  <c r="Z41" i="34"/>
  <c r="V41" i="34"/>
  <c r="R41" i="34"/>
  <c r="BC41" i="34"/>
  <c r="AW41" i="34"/>
  <c r="AR41" i="34"/>
  <c r="AM41" i="34"/>
  <c r="AG41" i="34"/>
  <c r="AB41" i="34"/>
  <c r="W41" i="34"/>
  <c r="Q41" i="34"/>
  <c r="BA41" i="34"/>
  <c r="AV41" i="34"/>
  <c r="AQ41" i="34"/>
  <c r="AK41" i="34"/>
  <c r="AF41" i="34"/>
  <c r="AA41" i="34"/>
  <c r="U41" i="34"/>
  <c r="BD41" i="34"/>
  <c r="AS41" i="34"/>
  <c r="AI41" i="34"/>
  <c r="X41" i="34"/>
  <c r="AZ41" i="34"/>
  <c r="AO41" i="34"/>
  <c r="AE41" i="34"/>
  <c r="T41" i="34"/>
  <c r="AJ41" i="34"/>
  <c r="AY41" i="34"/>
  <c r="AC41" i="34"/>
  <c r="AN41" i="34"/>
  <c r="S41" i="34"/>
  <c r="Y41" i="34"/>
  <c r="AU41" i="34"/>
  <c r="BB49" i="34"/>
  <c r="AX49" i="34"/>
  <c r="AT49" i="34"/>
  <c r="AP49" i="34"/>
  <c r="AL49" i="34"/>
  <c r="AH49" i="34"/>
  <c r="AD49" i="34"/>
  <c r="Z49" i="34"/>
  <c r="AY49" i="34"/>
  <c r="AN49" i="34"/>
  <c r="AC49" i="34"/>
  <c r="BA49" i="34"/>
  <c r="AV49" i="34"/>
  <c r="AQ49" i="34"/>
  <c r="AK49" i="34"/>
  <c r="AF49" i="34"/>
  <c r="AA49" i="34"/>
  <c r="AZ49" i="34"/>
  <c r="AU49" i="34"/>
  <c r="AO49" i="34"/>
  <c r="AJ49" i="34"/>
  <c r="AE49" i="34"/>
  <c r="Y49" i="34"/>
  <c r="BD49" i="34"/>
  <c r="AS49" i="34"/>
  <c r="AI49" i="34"/>
  <c r="AM49" i="34"/>
  <c r="BC49" i="34"/>
  <c r="AG49" i="34"/>
  <c r="AR49" i="34"/>
  <c r="AB49" i="34"/>
  <c r="AW49" i="34"/>
  <c r="AI29" i="34"/>
  <c r="BA38" i="34"/>
  <c r="AW38" i="34"/>
  <c r="AS38" i="34"/>
  <c r="AO38" i="34"/>
  <c r="AK38" i="34"/>
  <c r="AG38" i="34"/>
  <c r="AC38" i="34"/>
  <c r="Y38" i="34"/>
  <c r="U38" i="34"/>
  <c r="Q38" i="34"/>
  <c r="BC38" i="34"/>
  <c r="AX38" i="34"/>
  <c r="AR38" i="34"/>
  <c r="AM38" i="34"/>
  <c r="AH38" i="34"/>
  <c r="AB38" i="34"/>
  <c r="W38" i="34"/>
  <c r="R38" i="34"/>
  <c r="BB38" i="34"/>
  <c r="AV38" i="34"/>
  <c r="AQ38" i="34"/>
  <c r="AL38" i="34"/>
  <c r="AF38" i="34"/>
  <c r="AA38" i="34"/>
  <c r="V38" i="34"/>
  <c r="P38" i="34"/>
  <c r="AU38" i="34"/>
  <c r="AJ38" i="34"/>
  <c r="Z38" i="34"/>
  <c r="O38" i="34"/>
  <c r="BD38" i="34"/>
  <c r="AP38" i="34"/>
  <c r="AD38" i="34"/>
  <c r="N38" i="34"/>
  <c r="AZ38" i="34"/>
  <c r="AN38" i="34"/>
  <c r="X38" i="34"/>
  <c r="AT38" i="34"/>
  <c r="S38" i="34"/>
  <c r="AE38" i="34"/>
  <c r="T38" i="34"/>
  <c r="AI38" i="34"/>
  <c r="AY38" i="34"/>
  <c r="AL29" i="34"/>
  <c r="N29" i="34"/>
  <c r="BC54" i="34"/>
  <c r="AY54" i="34"/>
  <c r="AU54" i="34"/>
  <c r="AQ54" i="34"/>
  <c r="AM54" i="34"/>
  <c r="AI54" i="34"/>
  <c r="AE54" i="34"/>
  <c r="AZ54" i="34"/>
  <c r="AT54" i="34"/>
  <c r="AO54" i="34"/>
  <c r="AJ54" i="34"/>
  <c r="AD54" i="34"/>
  <c r="BD54" i="34"/>
  <c r="AP54" i="34"/>
  <c r="BA54" i="34"/>
  <c r="AS54" i="34"/>
  <c r="AL54" i="34"/>
  <c r="AF54" i="34"/>
  <c r="AX54" i="34"/>
  <c r="AR54" i="34"/>
  <c r="AK54" i="34"/>
  <c r="AW54" i="34"/>
  <c r="AH54" i="34"/>
  <c r="AV54" i="34"/>
  <c r="AN54" i="34"/>
  <c r="BB54" i="34"/>
  <c r="AG54" i="34"/>
  <c r="AG29" i="34"/>
  <c r="AA29" i="34"/>
  <c r="X29" i="34"/>
  <c r="BD56" i="34"/>
  <c r="AZ56" i="34"/>
  <c r="AV56" i="34"/>
  <c r="AR56" i="34"/>
  <c r="AN56" i="34"/>
  <c r="AJ56" i="34"/>
  <c r="AF56" i="34"/>
  <c r="BB56" i="34"/>
  <c r="AW56" i="34"/>
  <c r="AQ56" i="34"/>
  <c r="AL56" i="34"/>
  <c r="AG56" i="34"/>
  <c r="BC56" i="34"/>
  <c r="AO56" i="34"/>
  <c r="AY56" i="34"/>
  <c r="AS56" i="34"/>
  <c r="AK56" i="34"/>
  <c r="AX56" i="34"/>
  <c r="AP56" i="34"/>
  <c r="AI56" i="34"/>
  <c r="AU56" i="34"/>
  <c r="AH56" i="34"/>
  <c r="BA56" i="34"/>
  <c r="AT56" i="34"/>
  <c r="AM56" i="34"/>
  <c r="BD44" i="34"/>
  <c r="AZ44" i="34"/>
  <c r="AV44" i="34"/>
  <c r="AR44" i="34"/>
  <c r="AN44" i="34"/>
  <c r="AJ44" i="34"/>
  <c r="AF44" i="34"/>
  <c r="AB44" i="34"/>
  <c r="X44" i="34"/>
  <c r="T44" i="34"/>
  <c r="BA44" i="34"/>
  <c r="AU44" i="34"/>
  <c r="AP44" i="34"/>
  <c r="AK44" i="34"/>
  <c r="AE44" i="34"/>
  <c r="Z44" i="34"/>
  <c r="U44" i="34"/>
  <c r="AY44" i="34"/>
  <c r="AT44" i="34"/>
  <c r="AO44" i="34"/>
  <c r="AI44" i="34"/>
  <c r="AD44" i="34"/>
  <c r="Y44" i="34"/>
  <c r="AW44" i="34"/>
  <c r="AL44" i="34"/>
  <c r="AA44" i="34"/>
  <c r="BC44" i="34"/>
  <c r="AS44" i="34"/>
  <c r="AH44" i="34"/>
  <c r="W44" i="34"/>
  <c r="AX44" i="34"/>
  <c r="AC44" i="34"/>
  <c r="AQ44" i="34"/>
  <c r="V44" i="34"/>
  <c r="BB44" i="34"/>
  <c r="S29" i="34"/>
  <c r="AM44" i="34"/>
  <c r="AG44" i="34"/>
  <c r="BD45" i="34"/>
  <c r="AZ45" i="34"/>
  <c r="AV45" i="34"/>
  <c r="AR45" i="34"/>
  <c r="AN45" i="34"/>
  <c r="AJ45" i="34"/>
  <c r="AF45" i="34"/>
  <c r="AB45" i="34"/>
  <c r="X45" i="34"/>
  <c r="BB45" i="34"/>
  <c r="AW45" i="34"/>
  <c r="AQ45" i="34"/>
  <c r="AL45" i="34"/>
  <c r="AG45" i="34"/>
  <c r="AA45" i="34"/>
  <c r="V45" i="34"/>
  <c r="BA45" i="34"/>
  <c r="AU45" i="34"/>
  <c r="AP45" i="34"/>
  <c r="AK45" i="34"/>
  <c r="AE45" i="34"/>
  <c r="Z45" i="34"/>
  <c r="U45" i="34"/>
  <c r="BC45" i="34"/>
  <c r="AS45" i="34"/>
  <c r="AH45" i="34"/>
  <c r="W45" i="34"/>
  <c r="AY45" i="34"/>
  <c r="AO45" i="34"/>
  <c r="AD45" i="34"/>
  <c r="AI45" i="34"/>
  <c r="AX45" i="34"/>
  <c r="AC45" i="34"/>
  <c r="AM45" i="34"/>
  <c r="Y45" i="34"/>
  <c r="AT45" i="34"/>
  <c r="AH29" i="34"/>
  <c r="Z29" i="34"/>
  <c r="R29" i="34"/>
  <c r="AF29" i="34"/>
  <c r="BA46" i="34"/>
  <c r="AW46" i="34"/>
  <c r="AS46" i="34"/>
  <c r="AO46" i="34"/>
  <c r="AK46" i="34"/>
  <c r="AG46" i="34"/>
  <c r="AC46" i="34"/>
  <c r="Y46" i="34"/>
  <c r="BD46" i="34"/>
  <c r="AY46" i="34"/>
  <c r="AT46" i="34"/>
  <c r="AN46" i="34"/>
  <c r="AI46" i="34"/>
  <c r="AD46" i="34"/>
  <c r="X46" i="34"/>
  <c r="BC46" i="34"/>
  <c r="AX46" i="34"/>
  <c r="AR46" i="34"/>
  <c r="AM46" i="34"/>
  <c r="AH46" i="34"/>
  <c r="AB46" i="34"/>
  <c r="W46" i="34"/>
  <c r="AZ46" i="34"/>
  <c r="AP46" i="34"/>
  <c r="AE46" i="34"/>
  <c r="AV46" i="34"/>
  <c r="AL46" i="34"/>
  <c r="AA46" i="34"/>
  <c r="AQ46" i="34"/>
  <c r="V46" i="34"/>
  <c r="AJ46" i="34"/>
  <c r="Z46" i="34"/>
  <c r="AF46" i="34"/>
  <c r="BB46" i="34"/>
  <c r="AU46" i="34"/>
  <c r="Y29" i="34"/>
  <c r="AK29" i="34"/>
  <c r="T29" i="34"/>
  <c r="AW29" i="34"/>
  <c r="Q29" i="34"/>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L18" i="34" l="1"/>
  <c r="L26" i="34" s="1"/>
  <c r="H18" i="34"/>
  <c r="H26" i="34" s="1"/>
  <c r="K18" i="34"/>
  <c r="K26" i="34" s="1"/>
  <c r="K28" i="34" s="1"/>
  <c r="F18" i="34"/>
  <c r="F26" i="34" s="1"/>
  <c r="E18" i="34"/>
  <c r="I18" i="34"/>
  <c r="I26" i="34" s="1"/>
  <c r="I28" i="34" s="1"/>
  <c r="G18" i="34"/>
  <c r="G26" i="34" s="1"/>
  <c r="G28" i="34" s="1"/>
  <c r="J18" i="34"/>
  <c r="J26" i="34" s="1"/>
  <c r="I18" i="31"/>
  <c r="I26" i="31" s="1"/>
  <c r="I28" i="31" s="1"/>
  <c r="H18" i="31"/>
  <c r="H26" i="31" s="1"/>
  <c r="H28" i="31" s="1"/>
  <c r="E18" i="31"/>
  <c r="K18" i="31"/>
  <c r="K26" i="31" s="1"/>
  <c r="K28" i="31" s="1"/>
  <c r="J18" i="31"/>
  <c r="J26" i="31" s="1"/>
  <c r="J28" i="31" s="1"/>
  <c r="K29" i="34" l="1"/>
  <c r="AV36" i="34"/>
  <c r="AF36" i="34"/>
  <c r="P36" i="34"/>
  <c r="AO36" i="34"/>
  <c r="S36" i="34"/>
  <c r="AS36" i="34"/>
  <c r="W36" i="34"/>
  <c r="AL36" i="34"/>
  <c r="AE36" i="34"/>
  <c r="Z36" i="34"/>
  <c r="AK36" i="34"/>
  <c r="AN36" i="34"/>
  <c r="AY36" i="34"/>
  <c r="AH36" i="34"/>
  <c r="Q36" i="34"/>
  <c r="U36" i="34"/>
  <c r="AR36" i="34"/>
  <c r="AB36" i="34"/>
  <c r="L36" i="34"/>
  <c r="AI36" i="34"/>
  <c r="N36" i="34"/>
  <c r="AM36" i="34"/>
  <c r="R36" i="34"/>
  <c r="AA36" i="34"/>
  <c r="O36" i="34"/>
  <c r="AU36" i="34"/>
  <c r="AG36" i="34"/>
  <c r="BD36" i="34"/>
  <c r="X36" i="34"/>
  <c r="AD36" i="34"/>
  <c r="BC36" i="34"/>
  <c r="M36" i="34"/>
  <c r="BB36" i="34"/>
  <c r="V36" i="34"/>
  <c r="T36" i="34"/>
  <c r="AC36" i="34"/>
  <c r="BA36" i="34"/>
  <c r="AT36" i="34"/>
  <c r="AJ36" i="34"/>
  <c r="AX36" i="34"/>
  <c r="AP36" i="34"/>
  <c r="AW36" i="34"/>
  <c r="AZ36" i="34"/>
  <c r="Y36" i="34"/>
  <c r="AQ36" i="34"/>
  <c r="G29" i="34"/>
  <c r="AV32" i="34"/>
  <c r="AF32" i="34"/>
  <c r="P32" i="34"/>
  <c r="AT32" i="34"/>
  <c r="Y32" i="34"/>
  <c r="AX32" i="34"/>
  <c r="AC32" i="34"/>
  <c r="AQ32" i="34"/>
  <c r="AW32" i="34"/>
  <c r="AE32" i="34"/>
  <c r="AA32" i="34"/>
  <c r="AK32" i="34"/>
  <c r="AP32" i="34"/>
  <c r="AN32" i="34"/>
  <c r="H32" i="34"/>
  <c r="N32" i="34"/>
  <c r="AR32" i="34"/>
  <c r="AB32" i="34"/>
  <c r="L32" i="34"/>
  <c r="AO32" i="34"/>
  <c r="S32" i="34"/>
  <c r="AS32" i="34"/>
  <c r="W32" i="34"/>
  <c r="AG32" i="34"/>
  <c r="Q32" i="34"/>
  <c r="X32" i="34"/>
  <c r="AI32" i="34"/>
  <c r="AM32" i="34"/>
  <c r="AY32" i="34"/>
  <c r="R32" i="34"/>
  <c r="U32" i="34"/>
  <c r="O32" i="34"/>
  <c r="AZ32" i="34"/>
  <c r="M32" i="34"/>
  <c r="AL32" i="34"/>
  <c r="T32" i="34"/>
  <c r="AH32" i="34"/>
  <c r="K32" i="34"/>
  <c r="J32" i="34"/>
  <c r="AD32" i="34"/>
  <c r="AU32" i="34"/>
  <c r="AJ32" i="34"/>
  <c r="I32" i="34"/>
  <c r="V32" i="34"/>
  <c r="Z32" i="34"/>
  <c r="C9" i="34"/>
  <c r="E26" i="34"/>
  <c r="H28" i="34"/>
  <c r="H29" i="34" s="1"/>
  <c r="L28" i="34"/>
  <c r="L29" i="34" s="1"/>
  <c r="J28" i="34"/>
  <c r="J29" i="34" s="1"/>
  <c r="I29" i="34"/>
  <c r="Z34" i="34"/>
  <c r="AB34" i="34"/>
  <c r="AL34" i="34"/>
  <c r="AP34" i="34"/>
  <c r="AO34" i="34"/>
  <c r="N34" i="34"/>
  <c r="X34" i="34"/>
  <c r="AG34" i="34"/>
  <c r="AK34" i="34"/>
  <c r="AD34" i="34"/>
  <c r="AX34" i="34"/>
  <c r="AZ34" i="34"/>
  <c r="AJ34" i="34"/>
  <c r="T34" i="34"/>
  <c r="AW34" i="34"/>
  <c r="AA34" i="34"/>
  <c r="BA34" i="34"/>
  <c r="AE34" i="34"/>
  <c r="J34" i="34"/>
  <c r="S34" i="34"/>
  <c r="AS34" i="34"/>
  <c r="W34" i="34"/>
  <c r="M34" i="34"/>
  <c r="AV34" i="34"/>
  <c r="AF34" i="34"/>
  <c r="P34" i="34"/>
  <c r="AQ34" i="34"/>
  <c r="V34" i="34"/>
  <c r="AU34" i="34"/>
  <c r="AY34" i="34"/>
  <c r="AT34" i="34"/>
  <c r="AC34" i="34"/>
  <c r="AI34" i="34"/>
  <c r="AR34" i="34"/>
  <c r="L34" i="34"/>
  <c r="Q34" i="34"/>
  <c r="U34" i="34"/>
  <c r="AH34" i="34"/>
  <c r="Y34" i="34"/>
  <c r="AN34" i="34"/>
  <c r="BB34" i="34"/>
  <c r="K34" i="34"/>
  <c r="O34" i="34"/>
  <c r="R34" i="34"/>
  <c r="AM34" i="34"/>
  <c r="F28" i="34"/>
  <c r="F29" i="34" s="1"/>
  <c r="K29" i="31"/>
  <c r="BD36" i="31"/>
  <c r="AV36" i="31"/>
  <c r="AN36" i="31"/>
  <c r="AF36" i="31"/>
  <c r="X36" i="31"/>
  <c r="P36" i="31"/>
  <c r="BA36" i="31"/>
  <c r="AS36" i="31"/>
  <c r="AK36" i="31"/>
  <c r="AC36" i="31"/>
  <c r="U36" i="31"/>
  <c r="M36" i="31"/>
  <c r="BB36" i="31"/>
  <c r="AT36" i="31"/>
  <c r="AL36" i="31"/>
  <c r="AD36" i="31"/>
  <c r="V36" i="31"/>
  <c r="N36" i="31"/>
  <c r="AY36" i="31"/>
  <c r="AQ36" i="31"/>
  <c r="AI36" i="31"/>
  <c r="AA36" i="31"/>
  <c r="S36" i="31"/>
  <c r="AX36" i="31"/>
  <c r="AP36" i="31"/>
  <c r="AH36" i="31"/>
  <c r="Z36" i="31"/>
  <c r="R36" i="31"/>
  <c r="BC36" i="31"/>
  <c r="AU36" i="31"/>
  <c r="AM36" i="31"/>
  <c r="AE36" i="31"/>
  <c r="W36" i="31"/>
  <c r="O36" i="31"/>
  <c r="AZ36" i="31"/>
  <c r="T36" i="31"/>
  <c r="AG36" i="31"/>
  <c r="AW36" i="31"/>
  <c r="AR36" i="31"/>
  <c r="L36" i="31"/>
  <c r="Y36" i="31"/>
  <c r="Q36" i="31"/>
  <c r="AB36" i="31"/>
  <c r="AO36" i="31"/>
  <c r="AJ36" i="31"/>
  <c r="I29" i="31"/>
  <c r="AV34" i="31"/>
  <c r="AN34" i="31"/>
  <c r="AF34" i="31"/>
  <c r="X34" i="31"/>
  <c r="P34" i="31"/>
  <c r="BA34" i="31"/>
  <c r="AS34" i="31"/>
  <c r="AK34" i="31"/>
  <c r="AC34" i="31"/>
  <c r="U34" i="31"/>
  <c r="M34" i="31"/>
  <c r="BB34" i="31"/>
  <c r="AT34" i="31"/>
  <c r="AL34" i="31"/>
  <c r="AD34" i="31"/>
  <c r="V34" i="31"/>
  <c r="N34" i="31"/>
  <c r="AY34" i="31"/>
  <c r="AQ34" i="31"/>
  <c r="AI34" i="31"/>
  <c r="AA34" i="31"/>
  <c r="S34" i="31"/>
  <c r="K34" i="31"/>
  <c r="AX34" i="31"/>
  <c r="AP34" i="31"/>
  <c r="AH34" i="31"/>
  <c r="Z34" i="31"/>
  <c r="R34" i="31"/>
  <c r="J34" i="31"/>
  <c r="AU34" i="31"/>
  <c r="AM34" i="31"/>
  <c r="AE34" i="31"/>
  <c r="W34" i="31"/>
  <c r="O34" i="31"/>
  <c r="AR34" i="31"/>
  <c r="L34" i="31"/>
  <c r="Y34" i="31"/>
  <c r="AO34" i="31"/>
  <c r="AJ34" i="31"/>
  <c r="AW34" i="31"/>
  <c r="Q34" i="31"/>
  <c r="AZ34" i="31"/>
  <c r="T34" i="31"/>
  <c r="AG34" i="31"/>
  <c r="AB34" i="31"/>
  <c r="C9" i="31"/>
  <c r="E26" i="31"/>
  <c r="E28" i="31" s="1"/>
  <c r="H29" i="31"/>
  <c r="AX33" i="31"/>
  <c r="AP33" i="31"/>
  <c r="AH33" i="31"/>
  <c r="Z33" i="31"/>
  <c r="R33" i="31"/>
  <c r="J33" i="31"/>
  <c r="AU33" i="31"/>
  <c r="AM33" i="31"/>
  <c r="AE33" i="31"/>
  <c r="W33" i="31"/>
  <c r="O33" i="31"/>
  <c r="AZ33" i="31"/>
  <c r="AN33" i="31"/>
  <c r="AD33" i="31"/>
  <c r="AQ33" i="31"/>
  <c r="K33" i="31"/>
  <c r="AJ33" i="31"/>
  <c r="AK33" i="31"/>
  <c r="AV33" i="31"/>
  <c r="AL33" i="31"/>
  <c r="AB33" i="31"/>
  <c r="P33" i="31"/>
  <c r="AY33" i="31"/>
  <c r="AO33" i="31"/>
  <c r="AC33" i="31"/>
  <c r="S33" i="31"/>
  <c r="I33" i="31"/>
  <c r="AT33" i="31"/>
  <c r="N33" i="31"/>
  <c r="Q33" i="31"/>
  <c r="AR33" i="31"/>
  <c r="AF33" i="31"/>
  <c r="V33" i="31"/>
  <c r="L33" i="31"/>
  <c r="AS33" i="31"/>
  <c r="AI33" i="31"/>
  <c r="Y33" i="31"/>
  <c r="M33" i="31"/>
  <c r="T33" i="31"/>
  <c r="BA33" i="31"/>
  <c r="AG33" i="31"/>
  <c r="U33" i="31"/>
  <c r="X33" i="31"/>
  <c r="AW33" i="31"/>
  <c r="AA33" i="31"/>
  <c r="J29" i="31"/>
  <c r="AV35" i="31"/>
  <c r="BB35" i="31"/>
  <c r="AX35" i="31"/>
  <c r="AP35" i="31"/>
  <c r="AH35" i="31"/>
  <c r="Z35" i="31"/>
  <c r="R35" i="31"/>
  <c r="BC35" i="31"/>
  <c r="AU35" i="31"/>
  <c r="AM35" i="31"/>
  <c r="AE35" i="31"/>
  <c r="W35" i="31"/>
  <c r="O35" i="31"/>
  <c r="AZ35" i="31"/>
  <c r="AL35" i="31"/>
  <c r="AB35" i="31"/>
  <c r="P35" i="31"/>
  <c r="AY35" i="31"/>
  <c r="AO35" i="31"/>
  <c r="AC35" i="31"/>
  <c r="V35" i="31"/>
  <c r="Y35" i="31"/>
  <c r="AT35" i="31"/>
  <c r="AJ35" i="31"/>
  <c r="X35" i="31"/>
  <c r="N35" i="31"/>
  <c r="AW35" i="31"/>
  <c r="AK35" i="31"/>
  <c r="AA35" i="31"/>
  <c r="Q35" i="31"/>
  <c r="AF35" i="31"/>
  <c r="AS35" i="31"/>
  <c r="AN35" i="31"/>
  <c r="AD35" i="31"/>
  <c r="T35" i="31"/>
  <c r="BA35" i="31"/>
  <c r="AQ35" i="31"/>
  <c r="AG35" i="31"/>
  <c r="U35" i="31"/>
  <c r="K35" i="31"/>
  <c r="S35" i="31"/>
  <c r="AR35" i="31"/>
  <c r="L35" i="31"/>
  <c r="AI35" i="31"/>
  <c r="M35" i="31"/>
  <c r="G18" i="31"/>
  <c r="G26" i="31" s="1"/>
  <c r="G28" i="31" s="1"/>
  <c r="F18" i="31"/>
  <c r="F26" i="31" s="1"/>
  <c r="F28" i="31" s="1"/>
  <c r="L18" i="31"/>
  <c r="L26" i="31" s="1"/>
  <c r="L28" i="31" s="1"/>
  <c r="E28" i="34" l="1"/>
  <c r="E29" i="34" s="1"/>
  <c r="AJ31" i="34"/>
  <c r="T31" i="34"/>
  <c r="AU31" i="34"/>
  <c r="Z31" i="34"/>
  <c r="AY31" i="34"/>
  <c r="AD31" i="34"/>
  <c r="I31" i="34"/>
  <c r="R31" i="34"/>
  <c r="AA31" i="34"/>
  <c r="K31" i="34"/>
  <c r="AG31" i="34"/>
  <c r="AF31" i="34"/>
  <c r="U31" i="34"/>
  <c r="Y31" i="34"/>
  <c r="G31" i="34"/>
  <c r="W31" i="34"/>
  <c r="AB31" i="34"/>
  <c r="AK31" i="34"/>
  <c r="AO31" i="34"/>
  <c r="AM31" i="34"/>
  <c r="AQ31" i="34"/>
  <c r="AN31" i="34"/>
  <c r="X31" i="34"/>
  <c r="H31" i="34"/>
  <c r="AE31" i="34"/>
  <c r="J31" i="34"/>
  <c r="AI31" i="34"/>
  <c r="N31" i="34"/>
  <c r="AC31" i="34"/>
  <c r="AL31" i="34"/>
  <c r="V31" i="34"/>
  <c r="M31" i="34"/>
  <c r="AV31" i="34"/>
  <c r="P31" i="34"/>
  <c r="AP31" i="34"/>
  <c r="AT31" i="34"/>
  <c r="AX31" i="34"/>
  <c r="Q31" i="34"/>
  <c r="AS31" i="34"/>
  <c r="AR31" i="34"/>
  <c r="L31" i="34"/>
  <c r="O31" i="34"/>
  <c r="S31" i="34"/>
  <c r="AW31" i="34"/>
  <c r="AH31" i="34"/>
  <c r="BD37" i="34"/>
  <c r="BD60" i="34" s="1"/>
  <c r="AN37" i="34"/>
  <c r="X37" i="34"/>
  <c r="AX37" i="34"/>
  <c r="AC37" i="34"/>
  <c r="BB37" i="34"/>
  <c r="AG37" i="34"/>
  <c r="AU37" i="34"/>
  <c r="AP37" i="34"/>
  <c r="AO37" i="34"/>
  <c r="AY37" i="34"/>
  <c r="AF37" i="34"/>
  <c r="AM37" i="34"/>
  <c r="AQ37" i="34"/>
  <c r="Z37" i="34"/>
  <c r="AE37" i="34"/>
  <c r="AZ37" i="34"/>
  <c r="AJ37" i="34"/>
  <c r="T37" i="34"/>
  <c r="AS37" i="34"/>
  <c r="W37" i="34"/>
  <c r="AW37" i="34"/>
  <c r="AA37" i="34"/>
  <c r="AK37" i="34"/>
  <c r="AD37" i="34"/>
  <c r="Y37" i="34"/>
  <c r="U37" i="34"/>
  <c r="AV37" i="34"/>
  <c r="P37" i="34"/>
  <c r="R37" i="34"/>
  <c r="V37" i="34"/>
  <c r="N37" i="34"/>
  <c r="AT37" i="34"/>
  <c r="AR37" i="34"/>
  <c r="M37" i="34"/>
  <c r="BA37" i="34"/>
  <c r="AB37" i="34"/>
  <c r="S37" i="34"/>
  <c r="Q37" i="34"/>
  <c r="AH37" i="34"/>
  <c r="O37" i="34"/>
  <c r="AL37" i="34"/>
  <c r="BC37" i="34"/>
  <c r="AI37" i="34"/>
  <c r="AZ35" i="34"/>
  <c r="AJ35" i="34"/>
  <c r="T35" i="34"/>
  <c r="AU35" i="34"/>
  <c r="Z35" i="34"/>
  <c r="AT35" i="34"/>
  <c r="Y35" i="34"/>
  <c r="AM35" i="34"/>
  <c r="AG35" i="34"/>
  <c r="AA35" i="34"/>
  <c r="AL35" i="34"/>
  <c r="K35" i="34"/>
  <c r="M35" i="34"/>
  <c r="AB35" i="34"/>
  <c r="AK35" i="34"/>
  <c r="O35" i="34"/>
  <c r="N35" i="34"/>
  <c r="BC35" i="34"/>
  <c r="W35" i="34"/>
  <c r="AN35" i="34"/>
  <c r="X35" i="34"/>
  <c r="BA35" i="34"/>
  <c r="AE35" i="34"/>
  <c r="AY35" i="34"/>
  <c r="AD35" i="34"/>
  <c r="AX35" i="34"/>
  <c r="AS35" i="34"/>
  <c r="AQ35" i="34"/>
  <c r="AW35" i="34"/>
  <c r="V35" i="34"/>
  <c r="AV35" i="34"/>
  <c r="AF35" i="34"/>
  <c r="P35" i="34"/>
  <c r="AP35" i="34"/>
  <c r="U35" i="34"/>
  <c r="AO35" i="34"/>
  <c r="S35" i="34"/>
  <c r="AC35" i="34"/>
  <c r="Q35" i="34"/>
  <c r="BB35" i="34"/>
  <c r="AR35" i="34"/>
  <c r="L35" i="34"/>
  <c r="AI35" i="34"/>
  <c r="R35" i="34"/>
  <c r="AH35" i="34"/>
  <c r="AZ33" i="34"/>
  <c r="AJ33" i="34"/>
  <c r="T33" i="34"/>
  <c r="AS33" i="34"/>
  <c r="W33" i="34"/>
  <c r="AQ33" i="34"/>
  <c r="V33" i="34"/>
  <c r="AP33" i="34"/>
  <c r="AU33" i="34"/>
  <c r="AD33" i="34"/>
  <c r="Y33" i="34"/>
  <c r="N33" i="34"/>
  <c r="AR33" i="34"/>
  <c r="L33" i="34"/>
  <c r="M33" i="34"/>
  <c r="K33" i="34"/>
  <c r="S33" i="34"/>
  <c r="AY33" i="34"/>
  <c r="AV33" i="34"/>
  <c r="AF33" i="34"/>
  <c r="P33" i="34"/>
  <c r="AM33" i="34"/>
  <c r="R33" i="34"/>
  <c r="AL33" i="34"/>
  <c r="Q33" i="34"/>
  <c r="AE33" i="34"/>
  <c r="AI33" i="34"/>
  <c r="O33" i="34"/>
  <c r="Z33" i="34"/>
  <c r="AB33" i="34"/>
  <c r="AH33" i="34"/>
  <c r="AG33" i="34"/>
  <c r="U33" i="34"/>
  <c r="AK33" i="34"/>
  <c r="X33" i="34"/>
  <c r="AA33" i="34"/>
  <c r="I33" i="34"/>
  <c r="AX33" i="34"/>
  <c r="AN33" i="34"/>
  <c r="AW33" i="34"/>
  <c r="AT33" i="34"/>
  <c r="BA33" i="34"/>
  <c r="AO33" i="34"/>
  <c r="AC33" i="34"/>
  <c r="J33" i="34"/>
  <c r="L29" i="31"/>
  <c r="AX37" i="31"/>
  <c r="AP37" i="31"/>
  <c r="AH37" i="31"/>
  <c r="Z37" i="31"/>
  <c r="R37" i="31"/>
  <c r="BA37" i="31"/>
  <c r="BA60" i="31" s="1"/>
  <c r="AS37" i="31"/>
  <c r="AK37" i="31"/>
  <c r="AC37" i="31"/>
  <c r="U37" i="31"/>
  <c r="M37" i="31"/>
  <c r="BD37" i="31"/>
  <c r="BD60" i="31" s="1"/>
  <c r="AV37" i="31"/>
  <c r="AN37" i="31"/>
  <c r="AF37" i="31"/>
  <c r="X37" i="31"/>
  <c r="P37" i="31"/>
  <c r="AY37" i="31"/>
  <c r="AQ37" i="31"/>
  <c r="AI37" i="31"/>
  <c r="AA37" i="31"/>
  <c r="S37" i="31"/>
  <c r="AZ37" i="31"/>
  <c r="AR37" i="31"/>
  <c r="AJ37" i="31"/>
  <c r="AB37" i="31"/>
  <c r="T37" i="31"/>
  <c r="BC37" i="31"/>
  <c r="BC60" i="31" s="1"/>
  <c r="AU37" i="31"/>
  <c r="AM37" i="31"/>
  <c r="AE37" i="31"/>
  <c r="W37" i="31"/>
  <c r="O37" i="31"/>
  <c r="AD37" i="31"/>
  <c r="AO37" i="31"/>
  <c r="N37" i="31"/>
  <c r="BB37" i="31"/>
  <c r="BB60" i="31" s="1"/>
  <c r="V37" i="31"/>
  <c r="AG37" i="31"/>
  <c r="Y37" i="31"/>
  <c r="AL37" i="31"/>
  <c r="AW37" i="31"/>
  <c r="Q37" i="31"/>
  <c r="AT37" i="31"/>
  <c r="F29" i="31"/>
  <c r="AX31" i="31"/>
  <c r="AP31" i="31"/>
  <c r="AH31" i="31"/>
  <c r="Z31" i="31"/>
  <c r="R31" i="31"/>
  <c r="J31" i="31"/>
  <c r="AU31" i="31"/>
  <c r="V31" i="31"/>
  <c r="AK31" i="31"/>
  <c r="AV31" i="31"/>
  <c r="AY31" i="31"/>
  <c r="Y31" i="31"/>
  <c r="AN31" i="31"/>
  <c r="AD31" i="31"/>
  <c r="T31" i="31"/>
  <c r="H31" i="31"/>
  <c r="AQ31" i="31"/>
  <c r="AI31" i="31"/>
  <c r="AA31" i="31"/>
  <c r="S31" i="31"/>
  <c r="K31" i="31"/>
  <c r="AB31" i="31"/>
  <c r="AG31" i="31"/>
  <c r="AT31" i="31"/>
  <c r="AJ31" i="31"/>
  <c r="X31" i="31"/>
  <c r="N31" i="31"/>
  <c r="AW31" i="31"/>
  <c r="AM31" i="31"/>
  <c r="AE31" i="31"/>
  <c r="W31" i="31"/>
  <c r="O31" i="31"/>
  <c r="G31" i="31"/>
  <c r="AR31" i="31"/>
  <c r="AF31" i="31"/>
  <c r="L31" i="31"/>
  <c r="AS31" i="31"/>
  <c r="AC31" i="31"/>
  <c r="U31" i="31"/>
  <c r="M31" i="31"/>
  <c r="AL31" i="31"/>
  <c r="P31" i="31"/>
  <c r="AO31" i="31"/>
  <c r="Q31" i="31"/>
  <c r="I31" i="31"/>
  <c r="E29" i="31"/>
  <c r="AX30" i="31"/>
  <c r="AP30" i="31"/>
  <c r="AH30" i="31"/>
  <c r="Z30" i="31"/>
  <c r="R30" i="31"/>
  <c r="J30" i="31"/>
  <c r="AU30" i="31"/>
  <c r="AM30" i="31"/>
  <c r="AE30" i="31"/>
  <c r="W30" i="31"/>
  <c r="O30" i="31"/>
  <c r="G30" i="31"/>
  <c r="AV30" i="31"/>
  <c r="AN30" i="31"/>
  <c r="AF30" i="31"/>
  <c r="X30" i="31"/>
  <c r="P30" i="31"/>
  <c r="H30" i="31"/>
  <c r="AS30" i="31"/>
  <c r="AK30" i="31"/>
  <c r="AC30" i="31"/>
  <c r="U30" i="31"/>
  <c r="M30" i="31"/>
  <c r="E62" i="31"/>
  <c r="AR30" i="31"/>
  <c r="AJ30" i="31"/>
  <c r="AB30" i="31"/>
  <c r="T30" i="31"/>
  <c r="L30" i="31"/>
  <c r="AW30" i="31"/>
  <c r="AO30" i="31"/>
  <c r="AG30" i="31"/>
  <c r="Y30" i="31"/>
  <c r="Q30" i="31"/>
  <c r="I30" i="31"/>
  <c r="AD30" i="31"/>
  <c r="AQ30" i="31"/>
  <c r="K30" i="31"/>
  <c r="N30" i="31"/>
  <c r="V30" i="31"/>
  <c r="AI30" i="31"/>
  <c r="AT30" i="31"/>
  <c r="AL30" i="31"/>
  <c r="F30" i="31"/>
  <c r="F60" i="31" s="1"/>
  <c r="S30" i="31"/>
  <c r="AA30" i="31"/>
  <c r="G29" i="31"/>
  <c r="AV32" i="31"/>
  <c r="AN32" i="31"/>
  <c r="AF32" i="31"/>
  <c r="X32" i="31"/>
  <c r="P32" i="31"/>
  <c r="H32" i="31"/>
  <c r="AS32" i="31"/>
  <c r="AK32" i="31"/>
  <c r="AC32" i="31"/>
  <c r="U32" i="31"/>
  <c r="M32" i="31"/>
  <c r="AT32" i="31"/>
  <c r="AL32" i="31"/>
  <c r="AD32" i="31"/>
  <c r="V32" i="31"/>
  <c r="N32" i="31"/>
  <c r="AY32" i="31"/>
  <c r="AQ32" i="31"/>
  <c r="AI32" i="31"/>
  <c r="AA32" i="31"/>
  <c r="S32" i="31"/>
  <c r="K32" i="31"/>
  <c r="AX32" i="31"/>
  <c r="AP32" i="31"/>
  <c r="AH32" i="31"/>
  <c r="Z32" i="31"/>
  <c r="R32" i="31"/>
  <c r="J32" i="31"/>
  <c r="AU32" i="31"/>
  <c r="AM32" i="31"/>
  <c r="AE32" i="31"/>
  <c r="W32" i="31"/>
  <c r="O32" i="31"/>
  <c r="AJ32" i="31"/>
  <c r="AW32" i="31"/>
  <c r="Q32" i="31"/>
  <c r="AB32" i="31"/>
  <c r="AO32" i="31"/>
  <c r="I32" i="31"/>
  <c r="AZ32" i="31"/>
  <c r="AR32" i="31"/>
  <c r="L32" i="31"/>
  <c r="Y32" i="31"/>
  <c r="T32" i="31"/>
  <c r="AG32" i="31"/>
  <c r="BB60" i="34" l="1"/>
  <c r="AY60" i="34"/>
  <c r="G60" i="31"/>
  <c r="AZ60" i="34"/>
  <c r="AI60" i="31"/>
  <c r="AQ60" i="31"/>
  <c r="Y60" i="31"/>
  <c r="L60" i="31"/>
  <c r="AE60" i="31"/>
  <c r="R60" i="31"/>
  <c r="AX60" i="31"/>
  <c r="BC60" i="34"/>
  <c r="AZ60" i="31"/>
  <c r="V60" i="31"/>
  <c r="AD60" i="31"/>
  <c r="BA60" i="34"/>
  <c r="AV30" i="34"/>
  <c r="AV60" i="34" s="1"/>
  <c r="AF30" i="34"/>
  <c r="AF60" i="34" s="1"/>
  <c r="P30" i="34"/>
  <c r="P60" i="34" s="1"/>
  <c r="AW30" i="34"/>
  <c r="AW60" i="34" s="1"/>
  <c r="AA30" i="34"/>
  <c r="AA60" i="34" s="1"/>
  <c r="F30" i="34"/>
  <c r="F60" i="34" s="1"/>
  <c r="AE30" i="34"/>
  <c r="AE60" i="34" s="1"/>
  <c r="J30" i="34"/>
  <c r="J60" i="34" s="1"/>
  <c r="I30" i="34"/>
  <c r="I60" i="34" s="1"/>
  <c r="R30" i="34"/>
  <c r="R60" i="34" s="1"/>
  <c r="M30" i="34"/>
  <c r="M60" i="34" s="1"/>
  <c r="AH30" i="34"/>
  <c r="AH60" i="34" s="1"/>
  <c r="AN30" i="34"/>
  <c r="AN60" i="34" s="1"/>
  <c r="H30" i="34"/>
  <c r="H60" i="34" s="1"/>
  <c r="Q30" i="34"/>
  <c r="Q60" i="34" s="1"/>
  <c r="U30" i="34"/>
  <c r="U60" i="34" s="1"/>
  <c r="AM30" i="34"/>
  <c r="AM60" i="34" s="1"/>
  <c r="AI30" i="34"/>
  <c r="AI60" i="34" s="1"/>
  <c r="AR30" i="34"/>
  <c r="AR60" i="34" s="1"/>
  <c r="AB30" i="34"/>
  <c r="AB60" i="34" s="1"/>
  <c r="L30" i="34"/>
  <c r="L60" i="34" s="1"/>
  <c r="AQ30" i="34"/>
  <c r="AQ60" i="34" s="1"/>
  <c r="V30" i="34"/>
  <c r="V60" i="34" s="1"/>
  <c r="AU30" i="34"/>
  <c r="AU60" i="34" s="1"/>
  <c r="Z30" i="34"/>
  <c r="Z60" i="34" s="1"/>
  <c r="AO30" i="34"/>
  <c r="AO60" i="34" s="1"/>
  <c r="AX30" i="34"/>
  <c r="AX60" i="34" s="1"/>
  <c r="G30" i="34"/>
  <c r="G60" i="34" s="1"/>
  <c r="Y30" i="34"/>
  <c r="Y60" i="34" s="1"/>
  <c r="AT30" i="34"/>
  <c r="AT60" i="34" s="1"/>
  <c r="X30" i="34"/>
  <c r="X60" i="34" s="1"/>
  <c r="AL30" i="34"/>
  <c r="AL60" i="34" s="1"/>
  <c r="AP30" i="34"/>
  <c r="AP60" i="34" s="1"/>
  <c r="AD30" i="34"/>
  <c r="AD60" i="34" s="1"/>
  <c r="AS30" i="34"/>
  <c r="AS60" i="34" s="1"/>
  <c r="T30" i="34"/>
  <c r="T60" i="34" s="1"/>
  <c r="AK30" i="34"/>
  <c r="AK60" i="34" s="1"/>
  <c r="W30" i="34"/>
  <c r="W60" i="34" s="1"/>
  <c r="E62" i="34"/>
  <c r="AG30" i="34"/>
  <c r="AG60" i="34" s="1"/>
  <c r="AJ30" i="34"/>
  <c r="AJ60" i="34" s="1"/>
  <c r="K30" i="34"/>
  <c r="K60" i="34" s="1"/>
  <c r="AC30" i="34"/>
  <c r="AC60" i="34" s="1"/>
  <c r="O30" i="34"/>
  <c r="O60" i="34" s="1"/>
  <c r="N30" i="34"/>
  <c r="N60" i="34" s="1"/>
  <c r="S30" i="34"/>
  <c r="S60" i="34" s="1"/>
  <c r="S60" i="31"/>
  <c r="AR60" i="31"/>
  <c r="P60" i="31"/>
  <c r="AV60" i="31"/>
  <c r="N60" i="31"/>
  <c r="AO60" i="31"/>
  <c r="AA60" i="31"/>
  <c r="AT60" i="31"/>
  <c r="K60" i="31"/>
  <c r="Q60" i="31"/>
  <c r="AW60" i="31"/>
  <c r="AJ60" i="31"/>
  <c r="U60" i="31"/>
  <c r="H60" i="31"/>
  <c r="AN60" i="31"/>
  <c r="W60" i="31"/>
  <c r="J60" i="31"/>
  <c r="AP60" i="31"/>
  <c r="AG60" i="31"/>
  <c r="T60" i="31"/>
  <c r="E63" i="31"/>
  <c r="E64" i="31" s="1"/>
  <c r="E77" i="31" s="1"/>
  <c r="E80" i="31" s="1"/>
  <c r="E81" i="31" s="1"/>
  <c r="F61" i="31"/>
  <c r="AK60" i="31"/>
  <c r="X60" i="31"/>
  <c r="AM60" i="31"/>
  <c r="Z60" i="31"/>
  <c r="AC60" i="31"/>
  <c r="AY60" i="31"/>
  <c r="AL60" i="31"/>
  <c r="I60" i="31"/>
  <c r="AB60" i="31"/>
  <c r="M60" i="31"/>
  <c r="AS60" i="31"/>
  <c r="AF60" i="31"/>
  <c r="O60" i="31"/>
  <c r="AU60" i="31"/>
  <c r="AH60" i="31"/>
  <c r="F61" i="34" l="1"/>
  <c r="E63" i="34"/>
  <c r="E64" i="34" s="1"/>
  <c r="E77" i="34" s="1"/>
  <c r="E80" i="34" s="1"/>
  <c r="E81" i="34" s="1"/>
  <c r="F62" i="34"/>
  <c r="G61" i="34" s="1"/>
  <c r="G62" i="34" s="1"/>
  <c r="H61" i="34" s="1"/>
  <c r="H62" i="34" s="1"/>
  <c r="I61" i="34" s="1"/>
  <c r="F62" i="31"/>
  <c r="G61" i="31" s="1"/>
  <c r="F63" i="31" l="1"/>
  <c r="F64" i="31" s="1"/>
  <c r="F63" i="34"/>
  <c r="F64" i="34" s="1"/>
  <c r="I62" i="34"/>
  <c r="J61" i="34" s="1"/>
  <c r="H63" i="34"/>
  <c r="H64" i="34" s="1"/>
  <c r="G63" i="34"/>
  <c r="G64" i="34" s="1"/>
  <c r="G62" i="31"/>
  <c r="H61" i="31" s="1"/>
  <c r="G63" i="31"/>
  <c r="G64" i="31" s="1"/>
  <c r="J62" i="34" l="1"/>
  <c r="K61" i="34" s="1"/>
  <c r="I63" i="34"/>
  <c r="I64" i="34" s="1"/>
  <c r="H62" i="31"/>
  <c r="I61" i="31" s="1"/>
  <c r="H63" i="31"/>
  <c r="H64" i="31" s="1"/>
  <c r="K62" i="34" l="1"/>
  <c r="L61" i="34" s="1"/>
  <c r="J63" i="34"/>
  <c r="J64" i="34" s="1"/>
  <c r="I62" i="31"/>
  <c r="J61" i="31" s="1"/>
  <c r="L62" i="34" l="1"/>
  <c r="M61" i="34" s="1"/>
  <c r="K63" i="34"/>
  <c r="K64" i="34" s="1"/>
  <c r="I63" i="31"/>
  <c r="I64" i="31" s="1"/>
  <c r="J62" i="31"/>
  <c r="K61" i="31" s="1"/>
  <c r="M62" i="34" l="1"/>
  <c r="N61" i="34" s="1"/>
  <c r="L63" i="34"/>
  <c r="L64" i="34" s="1"/>
  <c r="J63" i="31"/>
  <c r="J64" i="31" s="1"/>
  <c r="K62" i="31"/>
  <c r="L61" i="31" s="1"/>
  <c r="K63" i="31" l="1"/>
  <c r="K64" i="31" s="1"/>
  <c r="N62" i="34"/>
  <c r="O61" i="34" s="1"/>
  <c r="M63" i="34"/>
  <c r="M64" i="34" s="1"/>
  <c r="L62" i="31"/>
  <c r="M61" i="31" s="1"/>
  <c r="O62" i="34" l="1"/>
  <c r="P61" i="34" s="1"/>
  <c r="N63" i="34"/>
  <c r="N64" i="34" s="1"/>
  <c r="N77" i="34" s="1"/>
  <c r="N80" i="34" s="1"/>
  <c r="M62" i="31"/>
  <c r="N61" i="31" s="1"/>
  <c r="L63" i="31"/>
  <c r="L64" i="31" s="1"/>
  <c r="P62" i="34" l="1"/>
  <c r="Q61" i="34" s="1"/>
  <c r="O63" i="34"/>
  <c r="O64" i="34" s="1"/>
  <c r="O77" i="34" s="1"/>
  <c r="O80" i="34" s="1"/>
  <c r="N62" i="31"/>
  <c r="O61" i="31" s="1"/>
  <c r="M63" i="31"/>
  <c r="M64" i="31" s="1"/>
  <c r="Q62" i="34" l="1"/>
  <c r="R61" i="34" s="1"/>
  <c r="P63" i="34"/>
  <c r="P64" i="34" s="1"/>
  <c r="P77" i="34" s="1"/>
  <c r="P80" i="34" s="1"/>
  <c r="O62" i="31"/>
  <c r="P61" i="31" s="1"/>
  <c r="N63" i="31"/>
  <c r="N64" i="31" s="1"/>
  <c r="N77" i="31" s="1"/>
  <c r="N80" i="31" s="1"/>
  <c r="R62" i="34" l="1"/>
  <c r="S61" i="34" s="1"/>
  <c r="Q63" i="34"/>
  <c r="Q64" i="34" s="1"/>
  <c r="Q77" i="34" s="1"/>
  <c r="Q80" i="34" s="1"/>
  <c r="P62" i="31"/>
  <c r="Q61" i="31" s="1"/>
  <c r="O63" i="31"/>
  <c r="O64" i="31" s="1"/>
  <c r="O77" i="31" s="1"/>
  <c r="O80" i="31" s="1"/>
  <c r="S62" i="34" l="1"/>
  <c r="T61" i="34" s="1"/>
  <c r="R63" i="34"/>
  <c r="R64" i="34" s="1"/>
  <c r="R77" i="34" s="1"/>
  <c r="R80" i="34" s="1"/>
  <c r="Q62" i="31"/>
  <c r="R61" i="31" s="1"/>
  <c r="P63" i="31"/>
  <c r="P64" i="31" s="1"/>
  <c r="P77" i="31" s="1"/>
  <c r="P80" i="31" s="1"/>
  <c r="T62" i="34" l="1"/>
  <c r="U61" i="34" s="1"/>
  <c r="S63" i="34"/>
  <c r="S64" i="34" s="1"/>
  <c r="S77" i="34" s="1"/>
  <c r="S80" i="34" s="1"/>
  <c r="R62" i="31"/>
  <c r="S61" i="31" s="1"/>
  <c r="Q63" i="31"/>
  <c r="Q64" i="31" s="1"/>
  <c r="Q77" i="31" s="1"/>
  <c r="Q80" i="31" s="1"/>
  <c r="U62" i="34" l="1"/>
  <c r="V61" i="34" s="1"/>
  <c r="T63" i="34"/>
  <c r="T64" i="34" s="1"/>
  <c r="T77" i="34" s="1"/>
  <c r="T80" i="34" s="1"/>
  <c r="S62" i="31"/>
  <c r="T61" i="31" s="1"/>
  <c r="R63" i="31"/>
  <c r="R64" i="31" s="1"/>
  <c r="R77" i="31" s="1"/>
  <c r="R80" i="31" s="1"/>
  <c r="V62" i="34" l="1"/>
  <c r="W61" i="34" s="1"/>
  <c r="U63" i="34"/>
  <c r="U64" i="34" s="1"/>
  <c r="U77" i="34" s="1"/>
  <c r="U80" i="34" s="1"/>
  <c r="T62" i="31"/>
  <c r="U61" i="31" s="1"/>
  <c r="S63" i="31"/>
  <c r="S64" i="31" s="1"/>
  <c r="S77" i="31" s="1"/>
  <c r="S80" i="31" s="1"/>
  <c r="W62" i="34" l="1"/>
  <c r="X61" i="34" s="1"/>
  <c r="V63" i="34"/>
  <c r="V64" i="34" s="1"/>
  <c r="V77" i="34" s="1"/>
  <c r="V80" i="34" s="1"/>
  <c r="U62" i="31"/>
  <c r="V61" i="31" s="1"/>
  <c r="T63" i="31"/>
  <c r="T64" i="31" s="1"/>
  <c r="T77" i="31" s="1"/>
  <c r="T80" i="31" s="1"/>
  <c r="X62" i="34" l="1"/>
  <c r="Y61" i="34" s="1"/>
  <c r="W63" i="34"/>
  <c r="W64" i="34" s="1"/>
  <c r="W77" i="34" s="1"/>
  <c r="W80" i="34" s="1"/>
  <c r="V62" i="31"/>
  <c r="W61" i="31" s="1"/>
  <c r="U63" i="31"/>
  <c r="U64" i="31" s="1"/>
  <c r="U77" i="31" s="1"/>
  <c r="U80" i="31" s="1"/>
  <c r="Y62" i="34" l="1"/>
  <c r="Z61" i="34" s="1"/>
  <c r="X63" i="34"/>
  <c r="X64" i="34" s="1"/>
  <c r="X77" i="34" s="1"/>
  <c r="X80" i="34" s="1"/>
  <c r="W62" i="31"/>
  <c r="X61" i="31" s="1"/>
  <c r="V63" i="31"/>
  <c r="V64" i="31" s="1"/>
  <c r="V77" i="31" s="1"/>
  <c r="V80" i="31" s="1"/>
  <c r="Z62" i="34" l="1"/>
  <c r="AA61" i="34" s="1"/>
  <c r="Y63" i="34"/>
  <c r="Y64" i="34" s="1"/>
  <c r="Y77" i="34" s="1"/>
  <c r="Y80" i="34" s="1"/>
  <c r="X62" i="31"/>
  <c r="Y61" i="31" s="1"/>
  <c r="W63" i="31"/>
  <c r="W64" i="31" s="1"/>
  <c r="W77" i="31" s="1"/>
  <c r="W80" i="31" s="1"/>
  <c r="AA62" i="34" l="1"/>
  <c r="AB61" i="34" s="1"/>
  <c r="Z63" i="34"/>
  <c r="Z64" i="34" s="1"/>
  <c r="Z77" i="34" s="1"/>
  <c r="Z80" i="34" s="1"/>
  <c r="Y62" i="31"/>
  <c r="Z61" i="31" s="1"/>
  <c r="X63" i="31"/>
  <c r="X64" i="31" s="1"/>
  <c r="X77" i="31" s="1"/>
  <c r="X80" i="31" s="1"/>
  <c r="AB62" i="34" l="1"/>
  <c r="AC61" i="34" s="1"/>
  <c r="AA63" i="34"/>
  <c r="AA64" i="34" s="1"/>
  <c r="AA77" i="34" s="1"/>
  <c r="AA80" i="34" s="1"/>
  <c r="Z62" i="31"/>
  <c r="AA61" i="31" s="1"/>
  <c r="Y63" i="31"/>
  <c r="Y64" i="31" s="1"/>
  <c r="Y77" i="31" s="1"/>
  <c r="Y80" i="31" s="1"/>
  <c r="AC62" i="34" l="1"/>
  <c r="AD61" i="34" s="1"/>
  <c r="AB63" i="34"/>
  <c r="AB64" i="34" s="1"/>
  <c r="AB77" i="34" s="1"/>
  <c r="AB80" i="34" s="1"/>
  <c r="AA62" i="31"/>
  <c r="AB61" i="31" s="1"/>
  <c r="Z63" i="31"/>
  <c r="Z64" i="31" s="1"/>
  <c r="Z77" i="31" s="1"/>
  <c r="Z80" i="31" s="1"/>
  <c r="AD62" i="34" l="1"/>
  <c r="AE61" i="34" s="1"/>
  <c r="AC63" i="34"/>
  <c r="AC64" i="34" s="1"/>
  <c r="AC77" i="34" s="1"/>
  <c r="AC80" i="34" s="1"/>
  <c r="AB62" i="31"/>
  <c r="AC61" i="31" s="1"/>
  <c r="AA63" i="31"/>
  <c r="AA64" i="31" s="1"/>
  <c r="AA77" i="31" s="1"/>
  <c r="AA80" i="31" s="1"/>
  <c r="AE62" i="34" l="1"/>
  <c r="AF61" i="34" s="1"/>
  <c r="AD63" i="34"/>
  <c r="AD64" i="34" s="1"/>
  <c r="AD77" i="34" s="1"/>
  <c r="AD80" i="34" s="1"/>
  <c r="AC62" i="31"/>
  <c r="AD61" i="31" s="1"/>
  <c r="AB63" i="31"/>
  <c r="AB64" i="31" s="1"/>
  <c r="AB77" i="31" s="1"/>
  <c r="AB80" i="31" s="1"/>
  <c r="AF62" i="34" l="1"/>
  <c r="AG61" i="34" s="1"/>
  <c r="AE63" i="34"/>
  <c r="AE64" i="34" s="1"/>
  <c r="AE77" i="34" s="1"/>
  <c r="AE80" i="34" s="1"/>
  <c r="AD62" i="31"/>
  <c r="AE61" i="31" s="1"/>
  <c r="AC63" i="31"/>
  <c r="AC64" i="31" s="1"/>
  <c r="AC77" i="31" s="1"/>
  <c r="AC80" i="31" s="1"/>
  <c r="AG62" i="34" l="1"/>
  <c r="AH61" i="34" s="1"/>
  <c r="AF63" i="34"/>
  <c r="AF64" i="34" s="1"/>
  <c r="AF77" i="34" s="1"/>
  <c r="AF80" i="34" s="1"/>
  <c r="AE62" i="31"/>
  <c r="AF61" i="31" s="1"/>
  <c r="AD63" i="31"/>
  <c r="AD64" i="31" s="1"/>
  <c r="AD77" i="31" s="1"/>
  <c r="AD80" i="31" s="1"/>
  <c r="AH62" i="34" l="1"/>
  <c r="AI61" i="34" s="1"/>
  <c r="AG63" i="34"/>
  <c r="AG64" i="34" s="1"/>
  <c r="AG77" i="34" s="1"/>
  <c r="AG80" i="34" s="1"/>
  <c r="AF62" i="31"/>
  <c r="AG61" i="31" s="1"/>
  <c r="AE63" i="31"/>
  <c r="AE64" i="31" s="1"/>
  <c r="AE77" i="31" s="1"/>
  <c r="AE80" i="31" s="1"/>
  <c r="AI62" i="34" l="1"/>
  <c r="AJ61" i="34" s="1"/>
  <c r="AH63" i="34"/>
  <c r="AH64" i="34" s="1"/>
  <c r="AH77" i="34" s="1"/>
  <c r="AH80" i="34" s="1"/>
  <c r="AG62" i="31"/>
  <c r="AH61" i="31" s="1"/>
  <c r="AF63" i="31"/>
  <c r="AF64" i="31" s="1"/>
  <c r="AF77" i="31" s="1"/>
  <c r="AF80" i="31" s="1"/>
  <c r="AJ62" i="34" l="1"/>
  <c r="AK61" i="34" s="1"/>
  <c r="AI63" i="34"/>
  <c r="AI64" i="34" s="1"/>
  <c r="AI77" i="34" s="1"/>
  <c r="AI80" i="34" s="1"/>
  <c r="AH62" i="31"/>
  <c r="AI61" i="31" s="1"/>
  <c r="AG63" i="31"/>
  <c r="AG64" i="31" s="1"/>
  <c r="AG77" i="31" s="1"/>
  <c r="AG80" i="31" s="1"/>
  <c r="AK62" i="34" l="1"/>
  <c r="AL61" i="34" s="1"/>
  <c r="AJ63" i="34"/>
  <c r="AJ64" i="34" s="1"/>
  <c r="AJ77" i="34" s="1"/>
  <c r="AJ80" i="34" s="1"/>
  <c r="AI62" i="31"/>
  <c r="AJ61" i="31" s="1"/>
  <c r="AH63" i="31"/>
  <c r="AH64" i="31" s="1"/>
  <c r="AH77" i="31" s="1"/>
  <c r="AH80" i="31" s="1"/>
  <c r="AL62" i="34" l="1"/>
  <c r="AM61" i="34" s="1"/>
  <c r="AK63" i="34"/>
  <c r="AK64" i="34" s="1"/>
  <c r="AK77" i="34" s="1"/>
  <c r="AK80" i="34" s="1"/>
  <c r="AJ62" i="31"/>
  <c r="AK61" i="31" s="1"/>
  <c r="AI63" i="31"/>
  <c r="AI64" i="31" s="1"/>
  <c r="AI77" i="31" s="1"/>
  <c r="AI80" i="31" s="1"/>
  <c r="AM62" i="34" l="1"/>
  <c r="AN61" i="34" s="1"/>
  <c r="AL63" i="34"/>
  <c r="AL64" i="34" s="1"/>
  <c r="AL77" i="34" s="1"/>
  <c r="AL80" i="34" s="1"/>
  <c r="AK62" i="31"/>
  <c r="AL61" i="31" s="1"/>
  <c r="AJ63" i="31"/>
  <c r="AJ64" i="31" s="1"/>
  <c r="AJ77" i="31" s="1"/>
  <c r="AJ80" i="31" s="1"/>
  <c r="AK63" i="31" l="1"/>
  <c r="AK64" i="31" s="1"/>
  <c r="AK77" i="31" s="1"/>
  <c r="AK80" i="31" s="1"/>
  <c r="AN62" i="34"/>
  <c r="AO61" i="34" s="1"/>
  <c r="AM63" i="34"/>
  <c r="AM64" i="34" s="1"/>
  <c r="AM77" i="34" s="1"/>
  <c r="AM80" i="34" s="1"/>
  <c r="AL62" i="31"/>
  <c r="AM61" i="31" s="1"/>
  <c r="AL63" i="31" l="1"/>
  <c r="AL64" i="31" s="1"/>
  <c r="AL77" i="31" s="1"/>
  <c r="AL80" i="31" s="1"/>
  <c r="AO62" i="34"/>
  <c r="AP61" i="34" s="1"/>
  <c r="AN63" i="34"/>
  <c r="AN64" i="34" s="1"/>
  <c r="AN77" i="34" s="1"/>
  <c r="AN80" i="34" s="1"/>
  <c r="AM62" i="31"/>
  <c r="AN61" i="31" s="1"/>
  <c r="AP62" i="34" l="1"/>
  <c r="AQ61" i="34" s="1"/>
  <c r="AO63" i="34"/>
  <c r="AO64" i="34" s="1"/>
  <c r="AO77" i="34" s="1"/>
  <c r="AO80" i="34" s="1"/>
  <c r="AM63" i="31"/>
  <c r="AM64" i="31" s="1"/>
  <c r="AM77" i="31" s="1"/>
  <c r="AM80" i="31" s="1"/>
  <c r="AN62" i="31"/>
  <c r="AO61" i="31" s="1"/>
  <c r="AN63" i="31" l="1"/>
  <c r="AN64" i="31" s="1"/>
  <c r="AN77" i="31" s="1"/>
  <c r="AN80" i="31" s="1"/>
  <c r="AQ62" i="34"/>
  <c r="AR61" i="34" s="1"/>
  <c r="AP63" i="34"/>
  <c r="AP64" i="34" s="1"/>
  <c r="AP77" i="34" s="1"/>
  <c r="AP80" i="34" s="1"/>
  <c r="AO62" i="31"/>
  <c r="AP61" i="31" s="1"/>
  <c r="AO63" i="31" l="1"/>
  <c r="AO64" i="31" s="1"/>
  <c r="AO77" i="31" s="1"/>
  <c r="AO80" i="31" s="1"/>
  <c r="AR62" i="34"/>
  <c r="AS61" i="34" s="1"/>
  <c r="AQ63" i="34"/>
  <c r="AQ64" i="34" s="1"/>
  <c r="AQ77" i="34" s="1"/>
  <c r="AQ80" i="34" s="1"/>
  <c r="AP62" i="31"/>
  <c r="AQ61" i="31" s="1"/>
  <c r="AS62" i="34" l="1"/>
  <c r="AT61" i="34" s="1"/>
  <c r="AR63" i="34"/>
  <c r="AR64" i="34" s="1"/>
  <c r="AR77" i="34" s="1"/>
  <c r="AR80" i="34" s="1"/>
  <c r="AQ62" i="31"/>
  <c r="AR61" i="31" s="1"/>
  <c r="AP63" i="31"/>
  <c r="AP64" i="31" s="1"/>
  <c r="AP77" i="31" s="1"/>
  <c r="AP80" i="31" s="1"/>
  <c r="AT62" i="34" l="1"/>
  <c r="AU61" i="34" s="1"/>
  <c r="AS63" i="34"/>
  <c r="AS64" i="34" s="1"/>
  <c r="AS77" i="34" s="1"/>
  <c r="AS80" i="34" s="1"/>
  <c r="AR62" i="31"/>
  <c r="AS61" i="31" s="1"/>
  <c r="AQ63" i="31"/>
  <c r="AQ64" i="31" s="1"/>
  <c r="AQ77" i="31" s="1"/>
  <c r="AQ80" i="31" s="1"/>
  <c r="AR63" i="31" l="1"/>
  <c r="AR64" i="31" s="1"/>
  <c r="AR77" i="31" s="1"/>
  <c r="AR80" i="31" s="1"/>
  <c r="AU62" i="34"/>
  <c r="AV61" i="34" s="1"/>
  <c r="AT63" i="34"/>
  <c r="AT64" i="34" s="1"/>
  <c r="AT77" i="34" s="1"/>
  <c r="AT80" i="34" s="1"/>
  <c r="AS62" i="31"/>
  <c r="AT61" i="31" s="1"/>
  <c r="AV62" i="34" l="1"/>
  <c r="AW61" i="34" s="1"/>
  <c r="AU63" i="34"/>
  <c r="AU64" i="34" s="1"/>
  <c r="AU77" i="34" s="1"/>
  <c r="AU80" i="34" s="1"/>
  <c r="AT62" i="31"/>
  <c r="AU61" i="31" s="1"/>
  <c r="AS63" i="31"/>
  <c r="AS64" i="31" s="1"/>
  <c r="AS77" i="31" s="1"/>
  <c r="AS80" i="31" s="1"/>
  <c r="AW62" i="34" l="1"/>
  <c r="AX61" i="34" s="1"/>
  <c r="AV63" i="34"/>
  <c r="AV64" i="34" s="1"/>
  <c r="AV77" i="34" s="1"/>
  <c r="AV80" i="34" s="1"/>
  <c r="AU62" i="31"/>
  <c r="AV61" i="31" s="1"/>
  <c r="AT63" i="31"/>
  <c r="AT64" i="31" s="1"/>
  <c r="AT77" i="31" s="1"/>
  <c r="AT80" i="31" s="1"/>
  <c r="AX62" i="34" l="1"/>
  <c r="AY61" i="34" s="1"/>
  <c r="AW63" i="34"/>
  <c r="AW64" i="34" s="1"/>
  <c r="AW77" i="34" s="1"/>
  <c r="AW80" i="34" s="1"/>
  <c r="AV62" i="31"/>
  <c r="AW61" i="31" s="1"/>
  <c r="AU63" i="31"/>
  <c r="AU64" i="31" s="1"/>
  <c r="AU77" i="31" s="1"/>
  <c r="AU80" i="31" s="1"/>
  <c r="AY62" i="34" l="1"/>
  <c r="AZ61" i="34" s="1"/>
  <c r="AX63" i="34"/>
  <c r="AX64" i="34" s="1"/>
  <c r="AX77" i="34" s="1"/>
  <c r="AX80" i="34" s="1"/>
  <c r="AW62" i="31"/>
  <c r="AX61" i="31" s="1"/>
  <c r="AV63" i="31"/>
  <c r="AV64" i="31" s="1"/>
  <c r="AV77" i="31" s="1"/>
  <c r="AV80" i="31" s="1"/>
  <c r="AY63" i="34" l="1"/>
  <c r="AY64" i="34" s="1"/>
  <c r="AY77" i="34" s="1"/>
  <c r="AY80" i="34" s="1"/>
  <c r="AZ62" i="34"/>
  <c r="BA61" i="34" s="1"/>
  <c r="AX62" i="31"/>
  <c r="AY61" i="31" s="1"/>
  <c r="AW63" i="31"/>
  <c r="AW64" i="31" s="1"/>
  <c r="AW77" i="31" s="1"/>
  <c r="AW80" i="31" s="1"/>
  <c r="AZ63" i="34" l="1"/>
  <c r="AZ64" i="34" s="1"/>
  <c r="AZ77" i="34" s="1"/>
  <c r="AZ80" i="34" s="1"/>
  <c r="BA62" i="34"/>
  <c r="BB61" i="34" s="1"/>
  <c r="BA63" i="34"/>
  <c r="BA64" i="34" s="1"/>
  <c r="BA77" i="34" s="1"/>
  <c r="BA80" i="34" s="1"/>
  <c r="AY62" i="31"/>
  <c r="AZ61" i="31" s="1"/>
  <c r="AX63" i="31"/>
  <c r="AX64" i="31" s="1"/>
  <c r="AX77" i="31" s="1"/>
  <c r="AX80" i="31" s="1"/>
  <c r="BB62" i="34" l="1"/>
  <c r="BC61" i="34" s="1"/>
  <c r="BB63" i="34"/>
  <c r="BB64" i="34" s="1"/>
  <c r="BB77" i="34" s="1"/>
  <c r="BB80" i="34" s="1"/>
  <c r="AZ62" i="31"/>
  <c r="BA61" i="31" s="1"/>
  <c r="AY63" i="31"/>
  <c r="AY64" i="31" s="1"/>
  <c r="AY77" i="31" s="1"/>
  <c r="AY80" i="31" s="1"/>
  <c r="BC62" i="34" l="1"/>
  <c r="BD61" i="34" s="1"/>
  <c r="BD62" i="34" s="1"/>
  <c r="BD63" i="34" s="1"/>
  <c r="BD64" i="34" s="1"/>
  <c r="BD77" i="34" s="1"/>
  <c r="BD80" i="34" s="1"/>
  <c r="BC63" i="34"/>
  <c r="BC64" i="34" s="1"/>
  <c r="BC77" i="34" s="1"/>
  <c r="BC80" i="34" s="1"/>
  <c r="BA62" i="31"/>
  <c r="BB61" i="31" s="1"/>
  <c r="AZ63" i="31"/>
  <c r="AZ64" i="31" s="1"/>
  <c r="AZ77" i="31" s="1"/>
  <c r="AZ80" i="31" s="1"/>
  <c r="BB62" i="31" l="1"/>
  <c r="BC61" i="31" s="1"/>
  <c r="BA63" i="31"/>
  <c r="BA64" i="31" s="1"/>
  <c r="BA77" i="31" s="1"/>
  <c r="BA80" i="31" s="1"/>
  <c r="BC62" i="31" l="1"/>
  <c r="BD61" i="31" s="1"/>
  <c r="BD62" i="31" s="1"/>
  <c r="BD63" i="31" s="1"/>
  <c r="BD64" i="31" s="1"/>
  <c r="BD77" i="31" s="1"/>
  <c r="BD80" i="31" s="1"/>
  <c r="BB63" i="31"/>
  <c r="BB64" i="31" s="1"/>
  <c r="BB77" i="31" s="1"/>
  <c r="BB80" i="31" s="1"/>
  <c r="BC63" i="31" l="1"/>
  <c r="BC64" i="31" s="1"/>
  <c r="BC77" i="31" s="1"/>
  <c r="BC80" i="31" s="1"/>
  <c r="F86" i="34" l="1"/>
  <c r="J86" i="34"/>
  <c r="G86" i="34"/>
  <c r="H86" i="34"/>
  <c r="L86" i="34"/>
  <c r="K86" i="34"/>
  <c r="I86" i="34"/>
  <c r="M86" i="34"/>
  <c r="L86" i="31"/>
  <c r="J86" i="31"/>
  <c r="I86" i="31"/>
  <c r="G86" i="31"/>
  <c r="H86" i="31"/>
  <c r="H65" i="31" l="1"/>
  <c r="H87" i="31"/>
  <c r="H66" i="31" s="1"/>
  <c r="L65" i="31"/>
  <c r="L87" i="31"/>
  <c r="L66" i="31" s="1"/>
  <c r="K87" i="34"/>
  <c r="K66" i="34" s="1"/>
  <c r="K65" i="34"/>
  <c r="K76" i="34" s="1"/>
  <c r="K77" i="34" s="1"/>
  <c r="K80" i="34" s="1"/>
  <c r="J87" i="34"/>
  <c r="J66" i="34" s="1"/>
  <c r="J65" i="34"/>
  <c r="J76" i="34" s="1"/>
  <c r="J77" i="34" s="1"/>
  <c r="J80" i="34" s="1"/>
  <c r="G65" i="31"/>
  <c r="G87" i="31"/>
  <c r="G66" i="31" s="1"/>
  <c r="J65" i="31"/>
  <c r="J87" i="31"/>
  <c r="J66" i="31" s="1"/>
  <c r="M65" i="34"/>
  <c r="M87" i="34"/>
  <c r="M66" i="34" s="1"/>
  <c r="H87" i="34"/>
  <c r="H66" i="34" s="1"/>
  <c r="H65" i="34"/>
  <c r="H76" i="34" s="1"/>
  <c r="H77" i="34" s="1"/>
  <c r="H80" i="34" s="1"/>
  <c r="G87" i="34"/>
  <c r="G66" i="34" s="1"/>
  <c r="G65" i="34"/>
  <c r="G76" i="34" s="1"/>
  <c r="G77" i="34" s="1"/>
  <c r="G80" i="34" s="1"/>
  <c r="F87" i="34"/>
  <c r="F66" i="34" s="1"/>
  <c r="F65" i="34"/>
  <c r="F76" i="34" s="1"/>
  <c r="F77" i="34" s="1"/>
  <c r="F80" i="34" s="1"/>
  <c r="F81" i="34" s="1"/>
  <c r="G81" i="34" s="1"/>
  <c r="H81" i="34" s="1"/>
  <c r="I87" i="31"/>
  <c r="I66" i="31" s="1"/>
  <c r="I65" i="31"/>
  <c r="I76" i="31" s="1"/>
  <c r="I77" i="31" s="1"/>
  <c r="I80" i="31" s="1"/>
  <c r="I87" i="34"/>
  <c r="I66" i="34" s="1"/>
  <c r="I65" i="34"/>
  <c r="I76" i="34" s="1"/>
  <c r="I77" i="34" s="1"/>
  <c r="I80" i="34" s="1"/>
  <c r="L87" i="34"/>
  <c r="L66" i="34" s="1"/>
  <c r="L65" i="34"/>
  <c r="L76" i="34" s="1"/>
  <c r="L77" i="34" s="1"/>
  <c r="L80" i="34" s="1"/>
  <c r="F86" i="31"/>
  <c r="M86" i="31"/>
  <c r="K86" i="31"/>
  <c r="F65" i="31" l="1"/>
  <c r="F87" i="31"/>
  <c r="F66" i="31" s="1"/>
  <c r="I81" i="34"/>
  <c r="J81" i="34" s="1"/>
  <c r="K81" i="34"/>
  <c r="L81" i="34" s="1"/>
  <c r="M65" i="31"/>
  <c r="M87" i="31"/>
  <c r="M66" i="31" s="1"/>
  <c r="M76" i="34"/>
  <c r="M77" i="34" s="1"/>
  <c r="M80" i="34" s="1"/>
  <c r="G76" i="31"/>
  <c r="G77" i="31" s="1"/>
  <c r="G80" i="31" s="1"/>
  <c r="L76" i="31"/>
  <c r="L77" i="31" s="1"/>
  <c r="L80" i="31" s="1"/>
  <c r="K65" i="31"/>
  <c r="K87" i="31"/>
  <c r="K66" i="31" s="1"/>
  <c r="J76" i="31"/>
  <c r="J77" i="31" s="1"/>
  <c r="J80" i="31" s="1"/>
  <c r="H76" i="31"/>
  <c r="H77" i="31" s="1"/>
  <c r="H80" i="31" s="1"/>
  <c r="K76" i="31" l="1"/>
  <c r="K77" i="31" s="1"/>
  <c r="K80" i="31" s="1"/>
  <c r="M81" i="34"/>
  <c r="N81" i="34" s="1"/>
  <c r="O81" i="34" s="1"/>
  <c r="P81" i="34" s="1"/>
  <c r="Q81" i="34" s="1"/>
  <c r="R81" i="34" s="1"/>
  <c r="S81" i="34" s="1"/>
  <c r="T81" i="34" s="1"/>
  <c r="U81" i="34" s="1"/>
  <c r="M76" i="31"/>
  <c r="M77" i="31" s="1"/>
  <c r="M80" i="31" s="1"/>
  <c r="F76" i="31"/>
  <c r="F77" i="31" s="1"/>
  <c r="F80" i="31" s="1"/>
  <c r="F81" i="31" s="1"/>
  <c r="G81" i="31" s="1"/>
  <c r="H81" i="31" s="1"/>
  <c r="I81" i="31" s="1"/>
  <c r="J81" i="31" s="1"/>
  <c r="K81" i="31" s="1"/>
  <c r="L81" i="31" s="1"/>
  <c r="M81" i="31" l="1"/>
  <c r="N81" i="31" s="1"/>
  <c r="O81" i="31" s="1"/>
  <c r="P81" i="31" s="1"/>
  <c r="Q81" i="31" s="1"/>
  <c r="R81" i="31" s="1"/>
  <c r="S81" i="31" s="1"/>
  <c r="T81" i="31" s="1"/>
  <c r="U81" i="31" s="1"/>
  <c r="V81" i="31" s="1"/>
  <c r="W81" i="31" s="1"/>
  <c r="X81" i="31" s="1"/>
  <c r="Y81" i="31" s="1"/>
  <c r="Z81" i="31" s="1"/>
  <c r="AA81" i="31" s="1"/>
  <c r="C4" i="34"/>
  <c r="G30" i="29" s="1"/>
  <c r="V81" i="34"/>
  <c r="W81" i="34" s="1"/>
  <c r="X81" i="34" s="1"/>
  <c r="Y81" i="34" s="1"/>
  <c r="Z81" i="34" s="1"/>
  <c r="AA81" i="34" s="1"/>
  <c r="AB81" i="34" s="1"/>
  <c r="AC81" i="34" s="1"/>
  <c r="C4" i="31" l="1"/>
  <c r="G29" i="29" s="1"/>
  <c r="AB81" i="31"/>
  <c r="AC81" i="31" s="1"/>
  <c r="AD81" i="31" s="1"/>
  <c r="AE81" i="31" s="1"/>
  <c r="AF81" i="31" s="1"/>
  <c r="AG81" i="31" s="1"/>
  <c r="AH81" i="31" s="1"/>
  <c r="AI81" i="31" s="1"/>
  <c r="C5" i="34"/>
  <c r="H30" i="29" s="1"/>
  <c r="AD81" i="34"/>
  <c r="AE81" i="34" s="1"/>
  <c r="AF81" i="34" s="1"/>
  <c r="AG81" i="34" s="1"/>
  <c r="AH81" i="34" s="1"/>
  <c r="AI81" i="34" s="1"/>
  <c r="AJ81" i="34" s="1"/>
  <c r="AK81" i="34" s="1"/>
  <c r="C6" i="34" l="1"/>
  <c r="I30" i="29" s="1"/>
  <c r="AL81" i="34"/>
  <c r="AM81" i="34" s="1"/>
  <c r="AN81" i="34" s="1"/>
  <c r="AO81" i="34" s="1"/>
  <c r="AP81" i="34" s="1"/>
  <c r="AQ81" i="34" s="1"/>
  <c r="AR81" i="34" s="1"/>
  <c r="AS81" i="34" s="1"/>
  <c r="AT81" i="34" s="1"/>
  <c r="AU81" i="34" s="1"/>
  <c r="AV81" i="34" s="1"/>
  <c r="AW81" i="34" s="1"/>
  <c r="AX81" i="34" s="1"/>
  <c r="C5" i="31"/>
  <c r="H29" i="29" s="1"/>
  <c r="AJ81" i="31"/>
  <c r="AK81" i="31" s="1"/>
  <c r="C6" i="31" l="1"/>
  <c r="I29" i="29" s="1"/>
  <c r="AL81" i="31"/>
  <c r="AM81" i="31" s="1"/>
  <c r="AN81" i="31" s="1"/>
  <c r="AO81" i="31" s="1"/>
  <c r="AP81" i="31" s="1"/>
  <c r="AQ81" i="31" s="1"/>
  <c r="AR81" i="31" s="1"/>
  <c r="AS81" i="31" s="1"/>
  <c r="AT81" i="31" s="1"/>
  <c r="AU81" i="31" s="1"/>
  <c r="AV81" i="31" s="1"/>
  <c r="AW81" i="31" s="1"/>
  <c r="AX81" i="31" s="1"/>
  <c r="AY81" i="31" s="1"/>
  <c r="AZ81" i="31" s="1"/>
  <c r="BA81" i="31" s="1"/>
  <c r="BB81" i="31" s="1"/>
  <c r="BC81" i="31" s="1"/>
  <c r="BD81" i="31" s="1"/>
  <c r="C7" i="31" s="1"/>
  <c r="J29" i="29" s="1"/>
  <c r="C7" i="34"/>
  <c r="J30" i="29" s="1"/>
  <c r="AY81" i="34"/>
  <c r="AZ81" i="34" s="1"/>
  <c r="BA81" i="34" s="1"/>
  <c r="BB81" i="34" s="1"/>
  <c r="BC81" i="34" s="1"/>
  <c r="BD81" i="34" s="1"/>
</calcChain>
</file>

<file path=xl/sharedStrings.xml><?xml version="1.0" encoding="utf-8"?>
<sst xmlns="http://schemas.openxmlformats.org/spreadsheetml/2006/main" count="856" uniqueCount="354">
  <si>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</si>
  <si>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</si>
  <si>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</si>
  <si>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</si>
  <si>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</si>
  <si>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</si>
  <si>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</si>
  <si>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</si>
  <si>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</si>
  <si>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</si>
  <si>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</si>
  <si>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</si>
  <si>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</si>
  <si>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</si>
  <si>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</si>
  <si>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</si>
  <si>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</si>
  <si>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</si>
  <si>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</si>
  <si>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</si>
  <si>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</si>
  <si>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</si>
  <si>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</si>
  <si>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</si>
  <si>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</si>
  <si>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</si>
  <si>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</si>
  <si>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</si>
  <si>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</si>
  <si>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</si>
  <si>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</si>
  <si>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</si>
  <si>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</si>
  <si>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</si>
  <si>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</si>
  <si>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</si>
  <si>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</si>
  <si>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</si>
  <si>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</si>
  <si>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</si>
  <si>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</si>
  <si>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</si>
  <si>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</si>
  <si>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</si>
  <si>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</si>
  <si>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</si>
  <si>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</si>
  <si>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</si>
  <si>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</si>
  <si>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</si>
  <si>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</si>
  <si>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</si>
  <si>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</si>
  <si>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</si>
  <si>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</si>
  <si>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</si>
  <si>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</si>
  <si>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</si>
  <si>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</si>
  <si>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</si>
  <si>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</si>
  <si>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</si>
  <si>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</si>
  <si>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</si>
  <si>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</si>
  <si>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</si>
  <si>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</si>
  <si>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</si>
  <si>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</si>
  <si>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</si>
  <si>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</si>
  <si>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</si>
  <si>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</si>
  <si>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</si>
  <si>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</si>
  <si>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</si>
  <si>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</si>
  <si>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</si>
  <si>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</si>
  <si>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</si>
  <si>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</si>
  <si>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</si>
  <si>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</si>
  <si>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</si>
  <si>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</si>
  <si>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</si>
  <si>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</si>
  <si>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</si>
  <si>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</si>
  <si>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</si>
  <si>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</si>
  <si>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</si>
  <si>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</si>
  <si>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</si>
  <si>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</si>
  <si>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</si>
  <si>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</si>
  <si>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</si>
  <si>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</si>
  <si>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</si>
  <si>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</si>
  <si>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</si>
  <si>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</si>
  <si>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</si>
  <si>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</si>
  <si>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</si>
  <si>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</si>
  <si>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</si>
  <si>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</si>
  <si>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</si>
  <si>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</si>
  <si>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</si>
  <si>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</si>
  <si>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</si>
  <si>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</si>
  <si>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</si>
  <si>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</si>
  <si>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</si>
  <si>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</si>
  <si>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</si>
  <si>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</si>
  <si>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</si>
  <si>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</si>
  <si>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</si>
  <si>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</si>
  <si>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</si>
  <si>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</si>
  <si>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</si>
  <si>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</si>
  <si>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</si>
  <si>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</si>
  <si>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</si>
  <si>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</si>
  <si>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</si>
  <si>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</si>
  <si>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</si>
  <si>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</si>
  <si>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</si>
  <si>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</si>
  <si>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</si>
  <si>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</si>
  <si>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</si>
  <si>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</si>
  <si>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</si>
  <si>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</si>
  <si>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</si>
  <si>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</si>
  <si>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</si>
  <si>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</si>
  <si>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</si>
  <si>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</si>
  <si>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</si>
  <si>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</si>
  <si>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</si>
  <si>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</si>
  <si>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</si>
  <si>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</si>
  <si>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</si>
  <si>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</si>
  <si>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</si>
  <si>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</si>
  <si>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</si>
  <si>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</si>
  <si>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</si>
  <si>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</si>
  <si>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</si>
  <si>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</si>
  <si>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</si>
  <si>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</si>
  <si>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</si>
  <si>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</si>
  <si>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</si>
  <si>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</si>
  <si>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</si>
  <si>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</si>
  <si>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</si>
  <si>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</si>
  <si>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</si>
  <si>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</si>
  <si>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</si>
  <si>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</si>
  <si>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</si>
  <si>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</si>
  <si>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</si>
  <si>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</si>
  <si>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</si>
  <si>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</si>
  <si>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</si>
  <si>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</si>
  <si>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</si>
  <si>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</si>
  <si>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</si>
  <si>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</si>
  <si>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</si>
  <si>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</si>
  <si>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</si>
  <si>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</si>
  <si>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</si>
  <si>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</si>
  <si>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</si>
  <si>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</si>
  <si>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</si>
  <si>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</si>
  <si>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</si>
  <si>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</si>
  <si>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</si>
  <si>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</si>
  <si>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</si>
  <si>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</si>
  <si>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</si>
  <si>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</si>
  <si>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</si>
  <si>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</si>
  <si>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</si>
  <si>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</si>
  <si>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</si>
  <si>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</si>
  <si>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</si>
  <si>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</si>
  <si>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</si>
  <si>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</si>
  <si>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</si>
  <si>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</si>
  <si>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</si>
  <si>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</si>
  <si>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</si>
  <si>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</si>
  <si>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</si>
  <si>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</si>
  <si>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</si>
  <si>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</si>
  <si>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</si>
  <si>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</si>
  <si>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</si>
  <si>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</si>
  <si>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</si>
  <si>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</si>
  <si>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</si>
  <si>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</si>
  <si>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</si>
  <si>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</si>
  <si>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</si>
  <si>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</si>
  <si>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</si>
  <si>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</si>
  <si>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</si>
  <si>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</si>
  <si>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</si>
  <si>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</si>
  <si>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</si>
  <si>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</si>
  <si>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</si>
  <si>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</si>
  <si>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</si>
  <si>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</si>
  <si>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</si>
  <si>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</si>
  <si>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</si>
  <si>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</si>
  <si>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</si>
  <si>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</si>
  <si>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</si>
  <si>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</si>
  <si>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</si>
  <si>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</si>
  <si>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</si>
  <si>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</si>
  <si>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</si>
  <si>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</si>
  <si>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</si>
  <si>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</si>
  <si>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</si>
  <si>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</si>
  <si>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</si>
  <si>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</si>
  <si>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</si>
  <si>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</si>
  <si>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</si>
  <si>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</si>
  <si>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</si>
  <si>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</si>
  <si>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</si>
  <si>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</si>
  <si>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</si>
  <si>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</si>
  <si>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</si>
  <si>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</si>
  <si>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</si>
  <si>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</si>
  <si>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</si>
  <si>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</si>
  <si>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</si>
  <si>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</si>
  <si>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</si>
  <si>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</si>
  <si>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</si>
  <si>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</si>
  <si>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</si>
  <si>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</si>
  <si>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</si>
  <si>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</si>
  <si>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</si>
  <si>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</si>
  <si>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</si>
  <si>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</si>
  <si>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</si>
  <si>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</si>
  <si>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</si>
  <si>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</si>
  <si>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</si>
  <si>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</si>
  <si>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</si>
  <si>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</si>
  <si>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</si>
  <si>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</si>
  <si>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</si>
  <si>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</si>
  <si>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</si>
  <si>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</si>
  <si>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</si>
  <si>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</si>
  <si>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</si>
  <si>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</si>
  <si>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</si>
  <si>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</si>
  <si>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</si>
  <si>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</si>
  <si>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</si>
  <si>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</si>
  <si>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</si>
  <si>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</si>
  <si>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</si>
  <si>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</si>
  <si>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</si>
  <si>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</si>
  <si>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</si>
  <si>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</si>
  <si>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</si>
  <si>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</si>
  <si>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</si>
  <si>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</si>
  <si>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This is the cost of our asset replacement programme should 300mm cable be used instead of 185mm.</t>
  </si>
  <si>
    <t>This is the cost of our asset replacement programme based upon continuing the current size profile.</t>
  </si>
  <si>
    <t>This is the losses saving associated with uprating the cable.</t>
  </si>
  <si>
    <t>Option 1(i)</t>
  </si>
  <si>
    <t>1(i)</t>
  </si>
  <si>
    <t>This has been used to assess the impact if the material cost of the larger cable reduces by 20%</t>
  </si>
  <si>
    <t>Sensitivity Analysis: cost of larger size cable reduces by 20%</t>
  </si>
  <si>
    <t>HV Cable Asset Replacement: Install 300 cable instead of using 185</t>
  </si>
  <si>
    <t>HV Cable Asset Replacement: Install HV 185 cable</t>
  </si>
  <si>
    <t>WPD will continue with current strategy regarding cable size</t>
  </si>
  <si>
    <r>
      <t>Technical losses in cables can be reduced by increasing the size of cable installed.
At 11kV, WPD utilises the following standard cable sizes: 95mm</t>
    </r>
    <r>
      <rPr>
        <vertAlign val="superscript"/>
        <sz val="10"/>
        <color theme="1"/>
        <rFont val="Gill Sans MT"/>
        <family val="2"/>
      </rPr>
      <t>2</t>
    </r>
    <r>
      <rPr>
        <sz val="10"/>
        <color theme="1"/>
        <rFont val="Gill Sans MT"/>
        <family val="2"/>
      </rPr>
      <t>, 185mm</t>
    </r>
    <r>
      <rPr>
        <vertAlign val="superscript"/>
        <sz val="10"/>
        <color theme="1"/>
        <rFont val="Gill Sans MT"/>
        <family val="2"/>
      </rPr>
      <t>2</t>
    </r>
    <r>
      <rPr>
        <sz val="10"/>
        <color theme="1"/>
        <rFont val="Gill Sans MT"/>
        <family val="2"/>
      </rPr>
      <t xml:space="preserve"> and 300mm</t>
    </r>
    <r>
      <rPr>
        <vertAlign val="superscript"/>
        <sz val="10"/>
        <color theme="1"/>
        <rFont val="Gill Sans MT"/>
        <family val="2"/>
      </rPr>
      <t>2</t>
    </r>
    <r>
      <rPr>
        <sz val="10"/>
        <color theme="1"/>
        <rFont val="Gill Sans MT"/>
        <family val="2"/>
      </rPr>
      <t>.
This CBA demonstrates the effect upon losses of uprating HV cable by comparing installation of 300mm</t>
    </r>
    <r>
      <rPr>
        <vertAlign val="superscript"/>
        <sz val="10"/>
        <color theme="1"/>
        <rFont val="Gill Sans MT"/>
        <family val="2"/>
      </rPr>
      <t>2</t>
    </r>
    <r>
      <rPr>
        <sz val="10"/>
        <color theme="1"/>
        <rFont val="Gill Sans MT"/>
        <family val="2"/>
      </rPr>
      <t xml:space="preserve"> cable instead of 185mm</t>
    </r>
    <r>
      <rPr>
        <vertAlign val="superscript"/>
        <sz val="10"/>
        <color theme="1"/>
        <rFont val="Gill Sans MT"/>
        <family val="2"/>
      </rPr>
      <t>2</t>
    </r>
    <r>
      <rPr>
        <sz val="10"/>
        <color theme="1"/>
        <rFont val="Gill Sans MT"/>
        <family val="2"/>
      </rPr>
      <t>, based upon the level of activity within the RIIO-ED1 condition based asset replacement forecasts for the East Midlands.</t>
    </r>
  </si>
  <si>
    <t>This the cost of our asset replacement programme for HV cable (as contained within BPDT table CV3).  Approximately 59% of the HV cable installed is 185mm.</t>
  </si>
  <si>
    <t>The saving in losses from installing uprated cable do not outweigh the increased material cost of larger 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</si>
</sst>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000;[Red]\(#,##0.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4" xfId="0" applyFont="1" applyFill="1" applyBorder="1" applyProtection="1"/>
    <xf numFmtId="0" fontId="5" fillId="0" borderId="15" xfId="0" applyFont="1" applyFill="1" applyBorder="1" applyProtection="1"/>
    <xf numFmtId="174" fontId="4" fillId="0" borderId="0" xfId="0" applyNumberFormat="1" applyFont="1" applyFill="1" applyBorder="1" applyProtection="1">
      <protection locked="0"/>
    </xf>
    <xf numFmtId="175" fontId="4" fillId="0" borderId="0" xfId="0" applyNumberFormat="1" applyFont="1" applyFill="1" applyBorder="1" applyProtection="1">
      <protection locked="0"/>
    </xf>
    <xf numFmtId="0" fontId="4" fillId="0" borderId="3" xfId="0" applyFont="1" applyBorder="1" applyAlignment="1">
      <alignment horizontal="right" vertical="top"/>
    </xf>
    <xf numFmtId="174" fontId="4" fillId="5" borderId="0" xfId="0"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0%20ED1/10%20BUSINESS%20PLAN%20-%20%20JUNE%202013%20SUBMISSION/02%20OFGEM%20FBPQ/BPDT%20June%20Submission/WPD%20EMID%20BPDT%20Best%20View%20June%20Submis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ource%20Data%20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vigation"/>
      <sheetName val="Reference case scenario"/>
      <sheetName val="M1a - Model inputs"/>
      <sheetName val="M1b - Model inputs"/>
      <sheetName val="T1a - Total net costs"/>
      <sheetName val="T1b - Total net costs"/>
      <sheetName val="T2 - Summary C1s"/>
      <sheetName val="C1 - Costs Matrix 2011"/>
      <sheetName val="C1 - Costs Matrix 2012"/>
      <sheetName val="C1 - Costs Matrix 2013"/>
      <sheetName val="C1 - Costs Matrix 2014"/>
      <sheetName val="C1 - Costs Matrix 2015"/>
      <sheetName val="C1 - Costs Matrix 2016"/>
      <sheetName val="C1 - Costs Matrix 2017"/>
      <sheetName val="C1 - Costs Matrix 2018"/>
      <sheetName val="C1 - Costs Matrix 2019"/>
      <sheetName val="C1 - Costs Matrix 2020"/>
      <sheetName val="C1 - Costs Matrix 2021"/>
      <sheetName val="C1 - Costs Matrix 2022"/>
      <sheetName val="C1 - Costs Matrix 2023"/>
      <sheetName val="CS1 - Check Sheet"/>
      <sheetName val="CS2 - Cross check sheet"/>
      <sheetName val="C4 - RAV "/>
      <sheetName val="C5 - Summary - Tax Pool &amp; Se"/>
      <sheetName val="C8 - Related Party Cross Sub"/>
      <sheetName val="C10 - NI Summary"/>
      <sheetName val="C21 - IFI &amp; LCNF"/>
      <sheetName val="C26 - NOCs Other"/>
      <sheetName val="C27 - Summary-Non Price Control"/>
      <sheetName val="C28 - RS and excluded services"/>
      <sheetName val="C28a - Cust-funded connections"/>
      <sheetName val="C29 - Legacy Metering"/>
      <sheetName val="C30 - Out Of Area Networks"/>
      <sheetName val="C31 - de minimis"/>
      <sheetName val="C32 - Other (cons) activities"/>
      <sheetName val="C33 - Atypicals 2011"/>
      <sheetName val="C33 - Atypicals 2012"/>
      <sheetName val="C33 - Atypicals 2013"/>
      <sheetName val="C33 - Atypicals 2014"/>
      <sheetName val="C33 - Atypicals 2015"/>
      <sheetName val="C34 - Non Activity Based Costs"/>
      <sheetName val="C36 - Indirects"/>
      <sheetName val="CV1 - Diversions"/>
      <sheetName val="CV2 - ESQCR"/>
      <sheetName val="CV3 - Asset Replacement"/>
      <sheetName val="CV4 - Asset_Repl_(Memo)"/>
      <sheetName val="CV5 - Refurbishment"/>
      <sheetName val="CV6 - Civil Works"/>
      <sheetName val="CV7 - Undergrounding Des Areas"/>
      <sheetName val="CV8 - Legal &amp; Safety"/>
      <sheetName val="CV9a - High Value Proj (ex ant)"/>
      <sheetName val="CV9b - High Value Proj (Re-ope)"/>
      <sheetName val="CV10 - BT21CN"/>
      <sheetName val="CV11 - Resilience"/>
      <sheetName val="CV12 - Environmental Reporting"/>
      <sheetName val="CV13 - I&amp;M"/>
      <sheetName val="CV14 - Tree_Cutting"/>
      <sheetName val="CV15a - MTP all incidents"/>
      <sheetName val="CV15b - ONIs"/>
      <sheetName val="CV17 - Connections Summary"/>
      <sheetName val="CV101 - Reinforcements &amp; DSM"/>
      <sheetName val="CV102 - Reinforcement (LIs)"/>
      <sheetName val="CV103 - Reinforcement (LCTs)"/>
      <sheetName val="CV104 - Reinforcement schemes"/>
      <sheetName val="CV105 - Operational IT &amp; Tele"/>
      <sheetName val="CV106 - QoS &amp; WSC"/>
      <sheetName val="CV107-Atyp-Sev Weath 1-in-20"/>
      <sheetName val="CV108 - TCP"/>
      <sheetName val="CV109 - Smart Meters"/>
      <sheetName val="CV110 - Rising Lateral Mains"/>
      <sheetName val="V1 - Total Asset Movement"/>
      <sheetName val="V2 - AR - Connection projects"/>
      <sheetName val="V3 - AR - Gen Reinforcement"/>
      <sheetName val="V4a - AR - Other Movements"/>
      <sheetName val="V4b - AR - Other Movements"/>
      <sheetName val="V5 - AR - Age profile"/>
      <sheetName val="V7 - Flood mitigation (site)"/>
      <sheetName val="V9 - MTP one-off EEs only"/>
      <sheetName val="V10a - MTP sev weather EEs only"/>
      <sheetName val="V10b-MTP sev weather 1in20 only"/>
      <sheetName val="V11 - MTP excluding all EEs"/>
      <sheetName val="V12 - BCF"/>
      <sheetName val="V14 - RPZ"/>
      <sheetName val="V15 - Network data"/>
      <sheetName val="CM4 - Op Training - Cost"/>
      <sheetName val="CM5 - Op Training - Non Cost"/>
      <sheetName val="CM9 - DG"/>
      <sheetName val="CM14 - Property Cost "/>
      <sheetName val="CM15a - Streetworks (ex ante)"/>
      <sheetName val="CM15b - Streetworks (Re-ope)"/>
      <sheetName val="CM17 - FTEs"/>
      <sheetName val="CM21 - Metal Theft"/>
      <sheetName val="CM102 - IT&amp;T Memo"/>
      <sheetName val="CM103 - Social MEMO"/>
      <sheetName val="CM104 - Innovation MEMO"/>
      <sheetName val="HI1 - HI Data DPCR5 View"/>
      <sheetName val="HI2 - HI data Total"/>
      <sheetName val="HI3 - HI data - Asset Repl"/>
      <sheetName val="HI4 - HI data - Refurb"/>
      <sheetName val="HI5 - HI data - General Reinfor"/>
      <sheetName val="HI6 - HI data - Faults"/>
      <sheetName val="HI7 - Average Criticality"/>
      <sheetName val="CN2 - DPCR5 Completed mtd conns"/>
      <sheetName val="CN3 - DPCR5 Completed DG conns"/>
      <sheetName val="PE101 - RPEs &amp; efficiency"/>
      <sheetName val="SM1 - DECC Scenario 3 equiv"/>
      <sheetName val="ST1 - DECC Scenario 3 equiv"/>
      <sheetName val="SM2 - DECC Scenario 1 equiv"/>
      <sheetName val="ST1 - DECC Scenario 1 equiv"/>
      <sheetName val="SM3 - DECC Scenario 2 equiv"/>
      <sheetName val="ST1 - DECC Scenario 2 equiv"/>
      <sheetName val="SM4 - DNO Scenario 4 equiv"/>
      <sheetName val="ST1 - DECC Scenario 4 equiv"/>
      <sheetName val="S1 - Scenarios ED1 Period"/>
      <sheetName val="S1 - Scenarios ED1 2016"/>
      <sheetName val="S1 - Scenarios ED1 2017"/>
      <sheetName val="S1 - Scenarios ED1 2018"/>
      <sheetName val="S1 - Scenarios ED1 2019"/>
      <sheetName val="S1 - Scenarios ED1 2020"/>
      <sheetName val="S1 - Scenarios ED1 2021"/>
      <sheetName val="S1 - Scenarios ED1 2022"/>
      <sheetName val="S1 - Scenarios ED1 202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29">
          <cell r="AC29">
            <v>2.0360999999999998</v>
          </cell>
          <cell r="AD29">
            <v>2.0158999999999998</v>
          </cell>
          <cell r="AE29">
            <v>1.9948999999999999</v>
          </cell>
          <cell r="AF29">
            <v>1.9735</v>
          </cell>
          <cell r="AG29">
            <v>1.9519</v>
          </cell>
          <cell r="AH29">
            <v>1.9317</v>
          </cell>
          <cell r="AI29">
            <v>1.9098999999999999</v>
          </cell>
          <cell r="AJ29">
            <v>1.8891</v>
          </cell>
        </row>
      </sheetData>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3 Usage"/>
      <sheetName val="Next Size"/>
      <sheetName val="ED1 Asset Replacement Volumes"/>
      <sheetName val="Sheet3"/>
    </sheetNames>
    <sheetDataSet>
      <sheetData sheetId="0" refreshError="1"/>
      <sheetData sheetId="1" refreshError="1"/>
      <sheetData sheetId="2">
        <row r="17">
          <cell r="E17">
            <v>9.0200000000000054E-3</v>
          </cell>
        </row>
        <row r="18">
          <cell r="E18">
            <v>5.289000000000002E-2</v>
          </cell>
          <cell r="F18">
            <v>5.289000000000002E-2</v>
          </cell>
          <cell r="G18">
            <v>5.289000000000002E-2</v>
          </cell>
          <cell r="H18">
            <v>5.289000000000002E-2</v>
          </cell>
          <cell r="I18">
            <v>5.289000000000002E-2</v>
          </cell>
          <cell r="J18">
            <v>5.289000000000002E-2</v>
          </cell>
          <cell r="K18">
            <v>5.289000000000002E-2</v>
          </cell>
          <cell r="L18">
            <v>5.289000000000002E-2</v>
          </cell>
          <cell r="R18">
            <v>4.2312000000000023E-2</v>
          </cell>
          <cell r="S18">
            <v>4.2312000000000023E-2</v>
          </cell>
          <cell r="T18">
            <v>4.2312000000000023E-2</v>
          </cell>
          <cell r="U18">
            <v>4.2312000000000023E-2</v>
          </cell>
          <cell r="V18">
            <v>4.2312000000000023E-2</v>
          </cell>
          <cell r="W18">
            <v>4.2312000000000023E-2</v>
          </cell>
          <cell r="X18">
            <v>4.2312000000000023E-2</v>
          </cell>
          <cell r="Y18">
            <v>4.2312000000000023E-2</v>
          </cell>
        </row>
        <row r="25">
          <cell r="E25">
            <v>24.890407911942184</v>
          </cell>
          <cell r="F25">
            <v>24.890407911942184</v>
          </cell>
          <cell r="G25">
            <v>24.890407911942184</v>
          </cell>
          <cell r="H25">
            <v>24.890407911942184</v>
          </cell>
          <cell r="I25">
            <v>24.890407911942184</v>
          </cell>
          <cell r="J25">
            <v>24.890407911942184</v>
          </cell>
          <cell r="K25">
            <v>24.890407911942184</v>
          </cell>
          <cell r="L25">
            <v>24.890407911942184</v>
          </cell>
          <cell r="R25">
            <v>24.890407911942184</v>
          </cell>
          <cell r="S25">
            <v>24.890407911942184</v>
          </cell>
          <cell r="T25">
            <v>24.890407911942184</v>
          </cell>
          <cell r="U25">
            <v>24.890407911942184</v>
          </cell>
          <cell r="V25">
            <v>24.890407911942184</v>
          </cell>
          <cell r="W25">
            <v>24.890407911942184</v>
          </cell>
          <cell r="X25">
            <v>24.890407911942184</v>
          </cell>
          <cell r="Y25">
            <v>24.890407911942184</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7" t="s">
        <v>224</v>
      </c>
      <c r="C26" s="147"/>
      <c r="D26" s="147"/>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3" sqref="D13:F1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3" t="s">
        <v>351</v>
      </c>
      <c r="C2" s="154"/>
      <c r="D2" s="154"/>
      <c r="E2" s="154"/>
      <c r="F2" s="155"/>
      <c r="Z2" s="26" t="s">
        <v>80</v>
      </c>
    </row>
    <row r="3" spans="2:26" ht="49.5" customHeight="1" x14ac:dyDescent="0.3">
      <c r="B3" s="156"/>
      <c r="C3" s="157"/>
      <c r="D3" s="157"/>
      <c r="E3" s="157"/>
      <c r="F3" s="158"/>
    </row>
    <row r="4" spans="2:26" ht="18" customHeight="1" x14ac:dyDescent="0.3">
      <c r="B4" s="25" t="s">
        <v>79</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1" t="s">
        <v>27</v>
      </c>
      <c r="C8" s="162"/>
      <c r="D8" s="159" t="s">
        <v>30</v>
      </c>
      <c r="E8" s="159"/>
      <c r="F8" s="159"/>
    </row>
    <row r="9" spans="2:26" ht="22.5" customHeight="1" x14ac:dyDescent="0.3">
      <c r="B9" s="163" t="s">
        <v>303</v>
      </c>
      <c r="C9" s="164"/>
      <c r="D9" s="160" t="str">
        <f>'Baseline scenario'!$C$1</f>
        <v>HV Cable Asset Replacement: Install HV 185 cable</v>
      </c>
      <c r="E9" s="160"/>
      <c r="F9" s="160"/>
    </row>
    <row r="10" spans="2:26" ht="22.5" customHeight="1" x14ac:dyDescent="0.3">
      <c r="B10" s="148" t="s">
        <v>226</v>
      </c>
      <c r="C10" s="149"/>
      <c r="D10" s="150" t="str">
        <f>'Option 1'!$C$1</f>
        <v>HV Cable Asset Replacement: Install 300 cable instead of using 185</v>
      </c>
      <c r="E10" s="151"/>
      <c r="F10" s="152"/>
    </row>
    <row r="11" spans="2:26" ht="22.5" customHeight="1" x14ac:dyDescent="0.3">
      <c r="B11" s="148" t="s">
        <v>344</v>
      </c>
      <c r="C11" s="149"/>
      <c r="D11" s="150" t="str">
        <f>'Option 1(i)'!$C$1</f>
        <v>Sensitivity Analysis: cost of larger size cable reduces by 20%</v>
      </c>
      <c r="E11" s="151"/>
      <c r="F11" s="152"/>
    </row>
    <row r="12" spans="2:26" ht="22.5" customHeight="1" x14ac:dyDescent="0.3">
      <c r="B12" s="148"/>
      <c r="C12" s="149"/>
      <c r="D12" s="150"/>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66" t="s">
        <v>48</v>
      </c>
      <c r="C26" s="168" t="s">
        <v>27</v>
      </c>
      <c r="D26" s="168" t="s">
        <v>28</v>
      </c>
      <c r="E26" s="168" t="s">
        <v>30</v>
      </c>
      <c r="F26" s="166" t="s">
        <v>31</v>
      </c>
      <c r="G26" s="165" t="s">
        <v>101</v>
      </c>
      <c r="H26" s="165"/>
      <c r="I26" s="165"/>
      <c r="J26" s="165"/>
      <c r="K26" s="165"/>
    </row>
    <row r="27" spans="2:11" x14ac:dyDescent="0.3">
      <c r="B27" s="167"/>
      <c r="C27" s="169"/>
      <c r="D27" s="169"/>
      <c r="E27" s="169"/>
      <c r="F27" s="167"/>
      <c r="G27" s="64" t="s">
        <v>102</v>
      </c>
      <c r="H27" s="64" t="s">
        <v>103</v>
      </c>
      <c r="I27" s="64" t="s">
        <v>104</v>
      </c>
      <c r="J27" s="64" t="s">
        <v>105</v>
      </c>
      <c r="K27" s="64" t="s">
        <v>106</v>
      </c>
    </row>
    <row r="28" spans="2:11" ht="27.75" customHeight="1" x14ac:dyDescent="0.3">
      <c r="B28" s="30" t="s">
        <v>340</v>
      </c>
      <c r="C28" s="31" t="str">
        <f>D9</f>
        <v>HV Cable Asset Replacement: Install HV 185 cable</v>
      </c>
      <c r="D28" s="30" t="s">
        <v>29</v>
      </c>
      <c r="E28" s="31" t="s">
        <v>350</v>
      </c>
      <c r="F28" s="30" t="s">
        <v>160</v>
      </c>
      <c r="G28" s="65"/>
      <c r="H28" s="65"/>
      <c r="I28" s="65"/>
      <c r="J28" s="65"/>
      <c r="K28" s="30"/>
    </row>
    <row r="29" spans="2:11" ht="27.75" customHeight="1" x14ac:dyDescent="0.3">
      <c r="B29" s="30">
        <v>1</v>
      </c>
      <c r="C29" s="31" t="str">
        <f>D10</f>
        <v>HV Cable Asset Replacement: Install 300 cable instead of using 185</v>
      </c>
      <c r="D29" s="30" t="s">
        <v>80</v>
      </c>
      <c r="E29" s="31" t="s">
        <v>353</v>
      </c>
      <c r="F29" s="30"/>
      <c r="G29" s="65">
        <f>'Option 1'!$C$4</f>
        <v>-0.24682847378277856</v>
      </c>
      <c r="H29" s="65">
        <f>'Option 1'!$C$5</f>
        <v>-0.31939638058607145</v>
      </c>
      <c r="I29" s="65">
        <f>'Option 1'!$C$6</f>
        <v>-0.36734333272084657</v>
      </c>
      <c r="J29" s="65">
        <f>'Option 1'!$C$7</f>
        <v>-0.41553412220659874</v>
      </c>
      <c r="K29" s="30"/>
    </row>
    <row r="30" spans="2:11" ht="27.75" customHeight="1" x14ac:dyDescent="0.3">
      <c r="B30" s="145" t="s">
        <v>345</v>
      </c>
      <c r="C30" s="31" t="str">
        <f>D11</f>
        <v>Sensitivity Analysis: cost of larger size cable reduces by 20%</v>
      </c>
      <c r="D30" s="30"/>
      <c r="E30" s="31" t="s">
        <v>346</v>
      </c>
      <c r="F30" s="30"/>
      <c r="G30" s="65">
        <f>'Option 1(i)'!$C$4</f>
        <v>-0.19562420394243191</v>
      </c>
      <c r="H30" s="65">
        <f>'Option 1(i)'!$C$5</f>
        <v>-0.25367852938506613</v>
      </c>
      <c r="I30" s="65">
        <f>'Option 1(i)'!$C$6</f>
        <v>-0.2920360910928862</v>
      </c>
      <c r="J30" s="65">
        <f>'Option 1(i)'!$C$7</f>
        <v>-0.33058872268148792</v>
      </c>
      <c r="K30" s="30"/>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4" priority="5">
      <formula>$D28="Adopted"</formula>
    </cfRule>
  </conditionalFormatting>
  <conditionalFormatting sqref="B29:C29 E29:K29 C30 G30:J30">
    <cfRule type="expression" dxfId="3" priority="4">
      <formula>$D29="Adopted"</formula>
    </cfRule>
  </conditionalFormatting>
  <conditionalFormatting sqref="B30 K30 D29 D31:D32 D30:F30">
    <cfRule type="expression" dxfId="2" priority="3">
      <formula>$D29="Adopted"</formula>
    </cfRule>
  </conditionalFormatting>
  <conditionalFormatting sqref="B31:C31 E31:K31">
    <cfRule type="expression" dxfId="1" priority="2">
      <formula>$D31="Adopted"</formula>
    </cfRule>
  </conditionalFormatting>
  <conditionalFormatting sqref="B32:C32 E32:K32">
    <cfRule type="expression" dxfId="0" priority="1">
      <formula>$D32="Adopted"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0" t="s">
        <v>74</v>
      </c>
      <c r="C13" s="171"/>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2"/>
      <c r="C14" s="173"/>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4"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4"/>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4"/>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4"/>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349</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1" t="s">
        <v>160</v>
      </c>
      <c r="C7" s="60"/>
      <c r="D7" s="61" t="s">
        <v>40</v>
      </c>
      <c r="E7" s="62">
        <f>-'[1]CV3 - Asset Replacement'!AC$29</f>
        <v>-2.0360999999999998</v>
      </c>
      <c r="F7" s="62">
        <f>-'[1]CV3 - Asset Replacement'!AD$29</f>
        <v>-2.0158999999999998</v>
      </c>
      <c r="G7" s="62">
        <f>-'[1]CV3 - Asset Replacement'!AE$29</f>
        <v>-1.9948999999999999</v>
      </c>
      <c r="H7" s="62">
        <f>-'[1]CV3 - Asset Replacement'!AF$29</f>
        <v>-1.9735</v>
      </c>
      <c r="I7" s="62">
        <f>-'[1]CV3 - Asset Replacement'!AG$29</f>
        <v>-1.9519</v>
      </c>
      <c r="J7" s="62">
        <f>-'[1]CV3 - Asset Replacement'!AH$29</f>
        <v>-1.9317</v>
      </c>
      <c r="K7" s="62">
        <f>-'[1]CV3 - Asset Replacement'!AI$29</f>
        <v>-1.9098999999999999</v>
      </c>
      <c r="L7" s="62">
        <f>-'[1]CV3 - Asset Replacement'!AJ$29</f>
        <v>-1.8891</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0"/>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0"/>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0"/>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0"/>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1"/>
      <c r="B12" s="124" t="s">
        <v>196</v>
      </c>
      <c r="C12" s="58"/>
      <c r="D12" s="125" t="s">
        <v>40</v>
      </c>
      <c r="E12" s="59">
        <f>SUM(E7:E11)</f>
        <v>-2.0360999999999998</v>
      </c>
      <c r="F12" s="59">
        <f t="shared" ref="F12:AW12" si="0">SUM(F7:F11)</f>
        <v>-2.0158999999999998</v>
      </c>
      <c r="G12" s="59">
        <f t="shared" si="0"/>
        <v>-1.9948999999999999</v>
      </c>
      <c r="H12" s="59">
        <f t="shared" si="0"/>
        <v>-1.9735</v>
      </c>
      <c r="I12" s="59">
        <f t="shared" si="0"/>
        <v>-1.9519</v>
      </c>
      <c r="J12" s="59">
        <f t="shared" si="0"/>
        <v>-1.9317</v>
      </c>
      <c r="K12" s="59">
        <f t="shared" si="0"/>
        <v>-1.9098999999999999</v>
      </c>
      <c r="L12" s="59">
        <f t="shared" si="0"/>
        <v>-1.8891</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5"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6"/>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6"/>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6"/>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6"/>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6"/>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6"/>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6"/>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6"/>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6"/>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6"/>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7"/>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8"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8"/>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8"/>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8"/>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8"/>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8"/>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8"/>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8"/>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1" sqref="C11"/>
    </sheetView>
  </sheetViews>
  <sheetFormatPr defaultRowHeight="15" x14ac:dyDescent="0.25"/>
  <cols>
    <col min="1" max="1" width="5.85546875" customWidth="1"/>
    <col min="2" max="2" width="15.7109375" bestFit="1" customWidth="1"/>
    <col min="3" max="3" width="73.42578125" customWidth="1"/>
  </cols>
  <sheetData>
    <row r="1" spans="1:3" ht="18.75" x14ac:dyDescent="0.3">
      <c r="A1" s="1" t="s">
        <v>302</v>
      </c>
    </row>
    <row r="2" spans="1:3" x14ac:dyDescent="0.25">
      <c r="A2" t="s">
        <v>77</v>
      </c>
    </row>
    <row r="4" spans="1:3" ht="15.75" thickBot="1" x14ac:dyDescent="0.3"/>
    <row r="5" spans="1:3" ht="30" x14ac:dyDescent="0.25">
      <c r="A5" s="182" t="s">
        <v>11</v>
      </c>
      <c r="B5" s="132" t="s">
        <v>160</v>
      </c>
      <c r="C5" s="135" t="s">
        <v>352</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69" activePane="bottomRight" state="frozen"/>
      <selection activeCell="E44" sqref="E44"/>
      <selection pane="topRight" activeCell="E44" sqref="E44"/>
      <selection pane="bottomLeft" activeCell="E44" sqref="E44"/>
      <selection pane="bottomRight" activeCell="H93" sqref="H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-0.24682847378277856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-0.31939638058607145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-0.36734333272084657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-0.41553412220659874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Volumes'!E$18</f>
        <v>-2.0889899999999999</v>
      </c>
      <c r="F13" s="62">
        <f>'Baseline scenario'!F7-'[2]ED1 Asset Replacement Volumes'!F$18</f>
        <v>-2.0687899999999999</v>
      </c>
      <c r="G13" s="62">
        <f>'Baseline scenario'!G7-'[2]ED1 Asset Replacement Volumes'!G$18</f>
        <v>-2.04779</v>
      </c>
      <c r="H13" s="62">
        <f>'Baseline scenario'!H7-'[2]ED1 Asset Replacement Volumes'!H$18</f>
        <v>-2.0263900000000001</v>
      </c>
      <c r="I13" s="62">
        <f>'Baseline scenario'!I7-'[2]ED1 Asset Replacement Volumes'!I$18</f>
        <v>-2.0047899999999998</v>
      </c>
      <c r="J13" s="62">
        <f>'Baseline scenario'!J7-'[2]ED1 Asset Replacement Volumes'!J$18</f>
        <v>-1.9845900000000001</v>
      </c>
      <c r="K13" s="62">
        <f>'Baseline scenario'!K7-'[2]ED1 Asset Replacement Volumes'!K$18</f>
        <v>-1.96279</v>
      </c>
      <c r="L13" s="62">
        <f>'Baseline scenario'!L7-'[2]ED1 Asset Replacement Volumes'!L$18</f>
        <v>-1.9419900000000001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-2.0889899999999999</v>
      </c>
      <c r="F18" s="59">
        <f t="shared" ref="F18:AW18" si="0">SUM(F13:F17)</f>
        <v>-2.0687899999999999</v>
      </c>
      <c r="G18" s="59">
        <f t="shared" si="0"/>
        <v>-2.04779</v>
      </c>
      <c r="H18" s="59">
        <f t="shared" si="0"/>
        <v>-2.0263900000000001</v>
      </c>
      <c r="I18" s="59">
        <f t="shared" si="0"/>
        <v>-2.0047899999999998</v>
      </c>
      <c r="J18" s="59">
        <f t="shared" si="0"/>
        <v>-1.9845900000000001</v>
      </c>
      <c r="K18" s="59">
        <f t="shared" si="0"/>
        <v>-1.96279</v>
      </c>
      <c r="L18" s="59">
        <f t="shared" si="0"/>
        <v>-1.9419900000000001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2.0360999999999998</v>
      </c>
      <c r="F19" s="33">
        <f>-'Baseline scenario'!F7</f>
        <v>2.0158999999999998</v>
      </c>
      <c r="G19" s="33">
        <f>-'Baseline scenario'!G7</f>
        <v>1.9948999999999999</v>
      </c>
      <c r="H19" s="33">
        <f>-'Baseline scenario'!H7</f>
        <v>1.9735</v>
      </c>
      <c r="I19" s="33">
        <f>-'Baseline scenario'!I7</f>
        <v>1.9519</v>
      </c>
      <c r="J19" s="33">
        <f>-'Baseline scenario'!J7</f>
        <v>1.9317</v>
      </c>
      <c r="K19" s="33">
        <f>-'Baseline scenario'!K7</f>
        <v>1.9098999999999999</v>
      </c>
      <c r="L19" s="33">
        <f>-'Baseline scenario'!L7</f>
        <v>1.8891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2.0360999999999998</v>
      </c>
      <c r="F25" s="67">
        <f t="shared" ref="F25:BD25" si="1">SUM(F19:F24)</f>
        <v>2.0158999999999998</v>
      </c>
      <c r="G25" s="67">
        <f t="shared" si="1"/>
        <v>1.9948999999999999</v>
      </c>
      <c r="H25" s="67">
        <f t="shared" si="1"/>
        <v>1.9735</v>
      </c>
      <c r="I25" s="67">
        <f t="shared" si="1"/>
        <v>1.9519</v>
      </c>
      <c r="J25" s="67">
        <f t="shared" si="1"/>
        <v>1.9317</v>
      </c>
      <c r="K25" s="67">
        <f t="shared" si="1"/>
        <v>1.9098999999999999</v>
      </c>
      <c r="L25" s="67">
        <f t="shared" si="1"/>
        <v>1.8891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-5.2890000000000104E-2</v>
      </c>
      <c r="F26" s="59">
        <f t="shared" ref="F26:BD26" si="2">F18+F25</f>
        <v>-5.2890000000000104E-2</v>
      </c>
      <c r="G26" s="59">
        <f t="shared" si="2"/>
        <v>-5.2890000000000104E-2</v>
      </c>
      <c r="H26" s="59">
        <f t="shared" si="2"/>
        <v>-5.2890000000000104E-2</v>
      </c>
      <c r="I26" s="59">
        <f t="shared" si="2"/>
        <v>-5.2889999999999882E-2</v>
      </c>
      <c r="J26" s="59">
        <f t="shared" si="2"/>
        <v>-5.2890000000000104E-2</v>
      </c>
      <c r="K26" s="59">
        <f t="shared" si="2"/>
        <v>-5.2890000000000104E-2</v>
      </c>
      <c r="L26" s="59">
        <f t="shared" si="2"/>
        <v>-5.2890000000000104E-2</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-4.2312000000000086E-2</v>
      </c>
      <c r="F28" s="34">
        <f t="shared" ref="F28:AW28" si="4">F26*F27</f>
        <v>-4.2312000000000086E-2</v>
      </c>
      <c r="G28" s="34">
        <f t="shared" si="4"/>
        <v>-4.2312000000000086E-2</v>
      </c>
      <c r="H28" s="34">
        <f t="shared" si="4"/>
        <v>-4.2312000000000086E-2</v>
      </c>
      <c r="I28" s="34">
        <f t="shared" si="4"/>
        <v>-4.2311999999999905E-2</v>
      </c>
      <c r="J28" s="34">
        <f t="shared" si="4"/>
        <v>-4.2312000000000086E-2</v>
      </c>
      <c r="K28" s="34">
        <f t="shared" si="4"/>
        <v>-4.2312000000000086E-2</v>
      </c>
      <c r="L28" s="34">
        <f t="shared" si="4"/>
        <v>-4.2312000000000086E-2</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-1.0578000000000018E-2</v>
      </c>
      <c r="F29" s="34">
        <f t="shared" ref="F29:AW29" si="5">F26-F28</f>
        <v>-1.0578000000000018E-2</v>
      </c>
      <c r="G29" s="34">
        <f t="shared" si="5"/>
        <v>-1.0578000000000018E-2</v>
      </c>
      <c r="H29" s="34">
        <f t="shared" si="5"/>
        <v>-1.0578000000000018E-2</v>
      </c>
      <c r="I29" s="34">
        <f t="shared" si="5"/>
        <v>-1.0577999999999976E-2</v>
      </c>
      <c r="J29" s="34">
        <f t="shared" si="5"/>
        <v>-1.0578000000000018E-2</v>
      </c>
      <c r="K29" s="34">
        <f t="shared" si="5"/>
        <v>-1.0578000000000018E-2</v>
      </c>
      <c r="L29" s="34">
        <f t="shared" si="5"/>
        <v>-1.0578000000000018E-2</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-9.4026666666666852E-4</v>
      </c>
      <c r="G30" s="34">
        <f>$E$28/'Fixed data'!$C$7</f>
        <v>-9.4026666666666852E-4</v>
      </c>
      <c r="H30" s="34">
        <f>$E$28/'Fixed data'!$C$7</f>
        <v>-9.4026666666666852E-4</v>
      </c>
      <c r="I30" s="34">
        <f>$E$28/'Fixed data'!$C$7</f>
        <v>-9.4026666666666852E-4</v>
      </c>
      <c r="J30" s="34">
        <f>$E$28/'Fixed data'!$C$7</f>
        <v>-9.4026666666666852E-4</v>
      </c>
      <c r="K30" s="34">
        <f>$E$28/'Fixed data'!$C$7</f>
        <v>-9.4026666666666852E-4</v>
      </c>
      <c r="L30" s="34">
        <f>$E$28/'Fixed data'!$C$7</f>
        <v>-9.4026666666666852E-4</v>
      </c>
      <c r="M30" s="34">
        <f>$E$28/'Fixed data'!$C$7</f>
        <v>-9.4026666666666852E-4</v>
      </c>
      <c r="N30" s="34">
        <f>$E$28/'Fixed data'!$C$7</f>
        <v>-9.4026666666666852E-4</v>
      </c>
      <c r="O30" s="34">
        <f>$E$28/'Fixed data'!$C$7</f>
        <v>-9.4026666666666852E-4</v>
      </c>
      <c r="P30" s="34">
        <f>$E$28/'Fixed data'!$C$7</f>
        <v>-9.4026666666666852E-4</v>
      </c>
      <c r="Q30" s="34">
        <f>$E$28/'Fixed data'!$C$7</f>
        <v>-9.4026666666666852E-4</v>
      </c>
      <c r="R30" s="34">
        <f>$E$28/'Fixed data'!$C$7</f>
        <v>-9.4026666666666852E-4</v>
      </c>
      <c r="S30" s="34">
        <f>$E$28/'Fixed data'!$C$7</f>
        <v>-9.4026666666666852E-4</v>
      </c>
      <c r="T30" s="34">
        <f>$E$28/'Fixed data'!$C$7</f>
        <v>-9.4026666666666852E-4</v>
      </c>
      <c r="U30" s="34">
        <f>$E$28/'Fixed data'!$C$7</f>
        <v>-9.4026666666666852E-4</v>
      </c>
      <c r="V30" s="34">
        <f>$E$28/'Fixed data'!$C$7</f>
        <v>-9.4026666666666852E-4</v>
      </c>
      <c r="W30" s="34">
        <f>$E$28/'Fixed data'!$C$7</f>
        <v>-9.4026666666666852E-4</v>
      </c>
      <c r="X30" s="34">
        <f>$E$28/'Fixed data'!$C$7</f>
        <v>-9.4026666666666852E-4</v>
      </c>
      <c r="Y30" s="34">
        <f>$E$28/'Fixed data'!$C$7</f>
        <v>-9.4026666666666852E-4</v>
      </c>
      <c r="Z30" s="34">
        <f>$E$28/'Fixed data'!$C$7</f>
        <v>-9.4026666666666852E-4</v>
      </c>
      <c r="AA30" s="34">
        <f>$E$28/'Fixed data'!$C$7</f>
        <v>-9.4026666666666852E-4</v>
      </c>
      <c r="AB30" s="34">
        <f>$E$28/'Fixed data'!$C$7</f>
        <v>-9.4026666666666852E-4</v>
      </c>
      <c r="AC30" s="34">
        <f>$E$28/'Fixed data'!$C$7</f>
        <v>-9.4026666666666852E-4</v>
      </c>
      <c r="AD30" s="34">
        <f>$E$28/'Fixed data'!$C$7</f>
        <v>-9.4026666666666852E-4</v>
      </c>
      <c r="AE30" s="34">
        <f>$E$28/'Fixed data'!$C$7</f>
        <v>-9.4026666666666852E-4</v>
      </c>
      <c r="AF30" s="34">
        <f>$E$28/'Fixed data'!$C$7</f>
        <v>-9.4026666666666852E-4</v>
      </c>
      <c r="AG30" s="34">
        <f>$E$28/'Fixed data'!$C$7</f>
        <v>-9.4026666666666852E-4</v>
      </c>
      <c r="AH30" s="34">
        <f>$E$28/'Fixed data'!$C$7</f>
        <v>-9.4026666666666852E-4</v>
      </c>
      <c r="AI30" s="34">
        <f>$E$28/'Fixed data'!$C$7</f>
        <v>-9.4026666666666852E-4</v>
      </c>
      <c r="AJ30" s="34">
        <f>$E$28/'Fixed data'!$C$7</f>
        <v>-9.4026666666666852E-4</v>
      </c>
      <c r="AK30" s="34">
        <f>$E$28/'Fixed data'!$C$7</f>
        <v>-9.4026666666666852E-4</v>
      </c>
      <c r="AL30" s="34">
        <f>$E$28/'Fixed data'!$C$7</f>
        <v>-9.4026666666666852E-4</v>
      </c>
      <c r="AM30" s="34">
        <f>$E$28/'Fixed data'!$C$7</f>
        <v>-9.4026666666666852E-4</v>
      </c>
      <c r="AN30" s="34">
        <f>$E$28/'Fixed data'!$C$7</f>
        <v>-9.4026666666666852E-4</v>
      </c>
      <c r="AO30" s="34">
        <f>$E$28/'Fixed data'!$C$7</f>
        <v>-9.4026666666666852E-4</v>
      </c>
      <c r="AP30" s="34">
        <f>$E$28/'Fixed data'!$C$7</f>
        <v>-9.4026666666666852E-4</v>
      </c>
      <c r="AQ30" s="34">
        <f>$E$28/'Fixed data'!$C$7</f>
        <v>-9.4026666666666852E-4</v>
      </c>
      <c r="AR30" s="34">
        <f>$E$28/'Fixed data'!$C$7</f>
        <v>-9.4026666666666852E-4</v>
      </c>
      <c r="AS30" s="34">
        <f>$E$28/'Fixed data'!$C$7</f>
        <v>-9.4026666666666852E-4</v>
      </c>
      <c r="AT30" s="34">
        <f>$E$28/'Fixed data'!$C$7</f>
        <v>-9.4026666666666852E-4</v>
      </c>
      <c r="AU30" s="34">
        <f>$E$28/'Fixed data'!$C$7</f>
        <v>-9.4026666666666852E-4</v>
      </c>
      <c r="AV30" s="34">
        <f>$E$28/'Fixed data'!$C$7</f>
        <v>-9.4026666666666852E-4</v>
      </c>
      <c r="AW30" s="34">
        <f>$E$28/'Fixed data'!$C$7</f>
        <v>-9.4026666666666852E-4</v>
      </c>
      <c r="AX30" s="34">
        <f>$E$28/'Fixed data'!$C$7</f>
        <v>-9.4026666666666852E-4</v>
      </c>
      <c r="AY30" s="34"/>
      <c r="AZ30" s="34"/>
      <c r="BA30" s="34"/>
      <c r="BB30" s="34"/>
      <c r="BC30" s="34"/>
      <c r="BD30" s="34"/>
    </row>
    <row r="31" spans="1:56" ht="16.5" hidden="1" customHeight="1" outlineLevel="1" x14ac:dyDescent="0.35">
      <c r="A31" s="115"/>
      <c r="B31" s="9" t="s">
        <v>2</v>
      </c>
      <c r="C31" s="11" t="s">
        <v>54</v>
      </c>
      <c r="D31" s="9" t="s">
        <v>40</v>
      </c>
      <c r="F31" s="34"/>
      <c r="G31" s="34">
        <f>$F$28/'Fixed data'!$C$7</f>
        <v>-9.4026666666666852E-4</v>
      </c>
      <c r="H31" s="34">
        <f>$F$28/'Fixed data'!$C$7</f>
        <v>-9.4026666666666852E-4</v>
      </c>
      <c r="I31" s="34">
        <f>$F$28/'Fixed data'!$C$7</f>
        <v>-9.4026666666666852E-4</v>
      </c>
      <c r="J31" s="34">
        <f>$F$28/'Fixed data'!$C$7</f>
        <v>-9.4026666666666852E-4</v>
      </c>
      <c r="K31" s="34">
        <f>$F$28/'Fixed data'!$C$7</f>
        <v>-9.4026666666666852E-4</v>
      </c>
      <c r="L31" s="34">
        <f>$F$28/'Fixed data'!$C$7</f>
        <v>-9.4026666666666852E-4</v>
      </c>
      <c r="M31" s="34">
        <f>$F$28/'Fixed data'!$C$7</f>
        <v>-9.4026666666666852E-4</v>
      </c>
      <c r="N31" s="34">
        <f>$F$28/'Fixed data'!$C$7</f>
        <v>-9.4026666666666852E-4</v>
      </c>
      <c r="O31" s="34">
        <f>$F$28/'Fixed data'!$C$7</f>
        <v>-9.4026666666666852E-4</v>
      </c>
      <c r="P31" s="34">
        <f>$F$28/'Fixed data'!$C$7</f>
        <v>-9.4026666666666852E-4</v>
      </c>
      <c r="Q31" s="34">
        <f>$F$28/'Fixed data'!$C$7</f>
        <v>-9.4026666666666852E-4</v>
      </c>
      <c r="R31" s="34">
        <f>$F$28/'Fixed data'!$C$7</f>
        <v>-9.4026666666666852E-4</v>
      </c>
      <c r="S31" s="34">
        <f>$F$28/'Fixed data'!$C$7</f>
        <v>-9.4026666666666852E-4</v>
      </c>
      <c r="T31" s="34">
        <f>$F$28/'Fixed data'!$C$7</f>
        <v>-9.4026666666666852E-4</v>
      </c>
      <c r="U31" s="34">
        <f>$F$28/'Fixed data'!$C$7</f>
        <v>-9.4026666666666852E-4</v>
      </c>
      <c r="V31" s="34">
        <f>$F$28/'Fixed data'!$C$7</f>
        <v>-9.4026666666666852E-4</v>
      </c>
      <c r="W31" s="34">
        <f>$F$28/'Fixed data'!$C$7</f>
        <v>-9.4026666666666852E-4</v>
      </c>
      <c r="X31" s="34">
        <f>$F$28/'Fixed data'!$C$7</f>
        <v>-9.4026666666666852E-4</v>
      </c>
      <c r="Y31" s="34">
        <f>$F$28/'Fixed data'!$C$7</f>
        <v>-9.4026666666666852E-4</v>
      </c>
      <c r="Z31" s="34">
        <f>$F$28/'Fixed data'!$C$7</f>
        <v>-9.4026666666666852E-4</v>
      </c>
      <c r="AA31" s="34">
        <f>$F$28/'Fixed data'!$C$7</f>
        <v>-9.4026666666666852E-4</v>
      </c>
      <c r="AB31" s="34">
        <f>$F$28/'Fixed data'!$C$7</f>
        <v>-9.4026666666666852E-4</v>
      </c>
      <c r="AC31" s="34">
        <f>$F$28/'Fixed data'!$C$7</f>
        <v>-9.4026666666666852E-4</v>
      </c>
      <c r="AD31" s="34">
        <f>$F$28/'Fixed data'!$C$7</f>
        <v>-9.4026666666666852E-4</v>
      </c>
      <c r="AE31" s="34">
        <f>$F$28/'Fixed data'!$C$7</f>
        <v>-9.4026666666666852E-4</v>
      </c>
      <c r="AF31" s="34">
        <f>$F$28/'Fixed data'!$C$7</f>
        <v>-9.4026666666666852E-4</v>
      </c>
      <c r="AG31" s="34">
        <f>$F$28/'Fixed data'!$C$7</f>
        <v>-9.4026666666666852E-4</v>
      </c>
      <c r="AH31" s="34">
        <f>$F$28/'Fixed data'!$C$7</f>
        <v>-9.4026666666666852E-4</v>
      </c>
      <c r="AI31" s="34">
        <f>$F$28/'Fixed data'!$C$7</f>
        <v>-9.4026666666666852E-4</v>
      </c>
      <c r="AJ31" s="34">
        <f>$F$28/'Fixed data'!$C$7</f>
        <v>-9.4026666666666852E-4</v>
      </c>
      <c r="AK31" s="34">
        <f>$F$28/'Fixed data'!$C$7</f>
        <v>-9.4026666666666852E-4</v>
      </c>
      <c r="AL31" s="34">
        <f>$F$28/'Fixed data'!$C$7</f>
        <v>-9.4026666666666852E-4</v>
      </c>
      <c r="AM31" s="34">
        <f>$F$28/'Fixed data'!$C$7</f>
        <v>-9.4026666666666852E-4</v>
      </c>
      <c r="AN31" s="34">
        <f>$F$28/'Fixed data'!$C$7</f>
        <v>-9.4026666666666852E-4</v>
      </c>
      <c r="AO31" s="34">
        <f>$F$28/'Fixed data'!$C$7</f>
        <v>-9.4026666666666852E-4</v>
      </c>
      <c r="AP31" s="34">
        <f>$F$28/'Fixed data'!$C$7</f>
        <v>-9.4026666666666852E-4</v>
      </c>
      <c r="AQ31" s="34">
        <f>$F$28/'Fixed data'!$C$7</f>
        <v>-9.4026666666666852E-4</v>
      </c>
      <c r="AR31" s="34">
        <f>$F$28/'Fixed data'!$C$7</f>
        <v>-9.4026666666666852E-4</v>
      </c>
      <c r="AS31" s="34">
        <f>$F$28/'Fixed data'!$C$7</f>
        <v>-9.4026666666666852E-4</v>
      </c>
      <c r="AT31" s="34">
        <f>$F$28/'Fixed data'!$C$7</f>
        <v>-9.4026666666666852E-4</v>
      </c>
      <c r="AU31" s="34">
        <f>$F$28/'Fixed data'!$C$7</f>
        <v>-9.4026666666666852E-4</v>
      </c>
      <c r="AV31" s="34">
        <f>$F$28/'Fixed data'!$C$7</f>
        <v>-9.4026666666666852E-4</v>
      </c>
      <c r="AW31" s="34">
        <f>$F$28/'Fixed data'!$C$7</f>
        <v>-9.4026666666666852E-4</v>
      </c>
      <c r="AX31" s="34">
        <f>$F$28/'Fixed data'!$C$7</f>
        <v>-9.4026666666666852E-4</v>
      </c>
      <c r="AY31" s="34">
        <f>$F$28/'Fixed data'!$C$7</f>
        <v>-9.4026666666666852E-4</v>
      </c>
      <c r="AZ31" s="34"/>
      <c r="BA31" s="34"/>
      <c r="BB31" s="34"/>
      <c r="BC31" s="34"/>
      <c r="BD31" s="34"/>
    </row>
    <row r="32" spans="1:56" ht="16.5" hidden="1" customHeight="1" outlineLevel="1" x14ac:dyDescent="0.35">
      <c r="A32" s="115"/>
      <c r="B32" s="9" t="s">
        <v>3</v>
      </c>
      <c r="C32" s="11" t="s">
        <v>55</v>
      </c>
      <c r="D32" s="9" t="s">
        <v>40</v>
      </c>
      <c r="F32" s="34"/>
      <c r="G32" s="34"/>
      <c r="H32" s="34">
        <f>$G$28/'Fixed data'!$C$7</f>
        <v>-9.4026666666666852E-4</v>
      </c>
      <c r="I32" s="34">
        <f>$G$28/'Fixed data'!$C$7</f>
        <v>-9.4026666666666852E-4</v>
      </c>
      <c r="J32" s="34">
        <f>$G$28/'Fixed data'!$C$7</f>
        <v>-9.4026666666666852E-4</v>
      </c>
      <c r="K32" s="34">
        <f>$G$28/'Fixed data'!$C$7</f>
        <v>-9.4026666666666852E-4</v>
      </c>
      <c r="L32" s="34">
        <f>$G$28/'Fixed data'!$C$7</f>
        <v>-9.4026666666666852E-4</v>
      </c>
      <c r="M32" s="34">
        <f>$G$28/'Fixed data'!$C$7</f>
        <v>-9.4026666666666852E-4</v>
      </c>
      <c r="N32" s="34">
        <f>$G$28/'Fixed data'!$C$7</f>
        <v>-9.4026666666666852E-4</v>
      </c>
      <c r="O32" s="34">
        <f>$G$28/'Fixed data'!$C$7</f>
        <v>-9.4026666666666852E-4</v>
      </c>
      <c r="P32" s="34">
        <f>$G$28/'Fixed data'!$C$7</f>
        <v>-9.4026666666666852E-4</v>
      </c>
      <c r="Q32" s="34">
        <f>$G$28/'Fixed data'!$C$7</f>
        <v>-9.4026666666666852E-4</v>
      </c>
      <c r="R32" s="34">
        <f>$G$28/'Fixed data'!$C$7</f>
        <v>-9.4026666666666852E-4</v>
      </c>
      <c r="S32" s="34">
        <f>$G$28/'Fixed data'!$C$7</f>
        <v>-9.4026666666666852E-4</v>
      </c>
      <c r="T32" s="34">
        <f>$G$28/'Fixed data'!$C$7</f>
        <v>-9.4026666666666852E-4</v>
      </c>
      <c r="U32" s="34">
        <f>$G$28/'Fixed data'!$C$7</f>
        <v>-9.4026666666666852E-4</v>
      </c>
      <c r="V32" s="34">
        <f>$G$28/'Fixed data'!$C$7</f>
        <v>-9.4026666666666852E-4</v>
      </c>
      <c r="W32" s="34">
        <f>$G$28/'Fixed data'!$C$7</f>
        <v>-9.4026666666666852E-4</v>
      </c>
      <c r="X32" s="34">
        <f>$G$28/'Fixed data'!$C$7</f>
        <v>-9.4026666666666852E-4</v>
      </c>
      <c r="Y32" s="34">
        <f>$G$28/'Fixed data'!$C$7</f>
        <v>-9.4026666666666852E-4</v>
      </c>
      <c r="Z32" s="34">
        <f>$G$28/'Fixed data'!$C$7</f>
        <v>-9.4026666666666852E-4</v>
      </c>
      <c r="AA32" s="34">
        <f>$G$28/'Fixed data'!$C$7</f>
        <v>-9.4026666666666852E-4</v>
      </c>
      <c r="AB32" s="34">
        <f>$G$28/'Fixed data'!$C$7</f>
        <v>-9.4026666666666852E-4</v>
      </c>
      <c r="AC32" s="34">
        <f>$G$28/'Fixed data'!$C$7</f>
        <v>-9.4026666666666852E-4</v>
      </c>
      <c r="AD32" s="34">
        <f>$G$28/'Fixed data'!$C$7</f>
        <v>-9.4026666666666852E-4</v>
      </c>
      <c r="AE32" s="34">
        <f>$G$28/'Fixed data'!$C$7</f>
        <v>-9.4026666666666852E-4</v>
      </c>
      <c r="AF32" s="34">
        <f>$G$28/'Fixed data'!$C$7</f>
        <v>-9.4026666666666852E-4</v>
      </c>
      <c r="AG32" s="34">
        <f>$G$28/'Fixed data'!$C$7</f>
        <v>-9.4026666666666852E-4</v>
      </c>
      <c r="AH32" s="34">
        <f>$G$28/'Fixed data'!$C$7</f>
        <v>-9.4026666666666852E-4</v>
      </c>
      <c r="AI32" s="34">
        <f>$G$28/'Fixed data'!$C$7</f>
        <v>-9.4026666666666852E-4</v>
      </c>
      <c r="AJ32" s="34">
        <f>$G$28/'Fixed data'!$C$7</f>
        <v>-9.4026666666666852E-4</v>
      </c>
      <c r="AK32" s="34">
        <f>$G$28/'Fixed data'!$C$7</f>
        <v>-9.4026666666666852E-4</v>
      </c>
      <c r="AL32" s="34">
        <f>$G$28/'Fixed data'!$C$7</f>
        <v>-9.4026666666666852E-4</v>
      </c>
      <c r="AM32" s="34">
        <f>$G$28/'Fixed data'!$C$7</f>
        <v>-9.4026666666666852E-4</v>
      </c>
      <c r="AN32" s="34">
        <f>$G$28/'Fixed data'!$C$7</f>
        <v>-9.4026666666666852E-4</v>
      </c>
      <c r="AO32" s="34">
        <f>$G$28/'Fixed data'!$C$7</f>
        <v>-9.4026666666666852E-4</v>
      </c>
      <c r="AP32" s="34">
        <f>$G$28/'Fixed data'!$C$7</f>
        <v>-9.4026666666666852E-4</v>
      </c>
      <c r="AQ32" s="34">
        <f>$G$28/'Fixed data'!$C$7</f>
        <v>-9.4026666666666852E-4</v>
      </c>
      <c r="AR32" s="34">
        <f>$G$28/'Fixed data'!$C$7</f>
        <v>-9.4026666666666852E-4</v>
      </c>
      <c r="AS32" s="34">
        <f>$G$28/'Fixed data'!$C$7</f>
        <v>-9.4026666666666852E-4</v>
      </c>
      <c r="AT32" s="34">
        <f>$G$28/'Fixed data'!$C$7</f>
        <v>-9.4026666666666852E-4</v>
      </c>
      <c r="AU32" s="34">
        <f>$G$28/'Fixed data'!$C$7</f>
        <v>-9.4026666666666852E-4</v>
      </c>
      <c r="AV32" s="34">
        <f>$G$28/'Fixed data'!$C$7</f>
        <v>-9.4026666666666852E-4</v>
      </c>
      <c r="AW32" s="34">
        <f>$G$28/'Fixed data'!$C$7</f>
        <v>-9.4026666666666852E-4</v>
      </c>
      <c r="AX32" s="34">
        <f>$G$28/'Fixed data'!$C$7</f>
        <v>-9.4026666666666852E-4</v>
      </c>
      <c r="AY32" s="34">
        <f>$G$28/'Fixed data'!$C$7</f>
        <v>-9.4026666666666852E-4</v>
      </c>
      <c r="AZ32" s="34">
        <f>$G$28/'Fixed data'!$C$7</f>
        <v>-9.4026666666666852E-4</v>
      </c>
      <c r="BA32" s="34"/>
      <c r="BB32" s="34"/>
      <c r="BC32" s="34"/>
      <c r="BD32" s="34"/>
    </row>
    <row r="33" spans="1:57" ht="16.5" hidden="1" customHeight="1" outlineLevel="1" x14ac:dyDescent="0.35">
      <c r="A33" s="115"/>
      <c r="B33" s="9" t="s">
        <v>4</v>
      </c>
      <c r="C33" s="11" t="s">
        <v>56</v>
      </c>
      <c r="D33" s="9" t="s">
        <v>40</v>
      </c>
      <c r="F33" s="34"/>
      <c r="G33" s="34"/>
      <c r="H33" s="34"/>
      <c r="I33" s="34">
        <f>$H$28/'Fixed data'!$C$7</f>
        <v>-9.4026666666666852E-4</v>
      </c>
      <c r="J33" s="34">
        <f>$H$28/'Fixed data'!$C$7</f>
        <v>-9.4026666666666852E-4</v>
      </c>
      <c r="K33" s="34">
        <f>$H$28/'Fixed data'!$C$7</f>
        <v>-9.4026666666666852E-4</v>
      </c>
      <c r="L33" s="34">
        <f>$H$28/'Fixed data'!$C$7</f>
        <v>-9.4026666666666852E-4</v>
      </c>
      <c r="M33" s="34">
        <f>$H$28/'Fixed data'!$C$7</f>
        <v>-9.4026666666666852E-4</v>
      </c>
      <c r="N33" s="34">
        <f>$H$28/'Fixed data'!$C$7</f>
        <v>-9.4026666666666852E-4</v>
      </c>
      <c r="O33" s="34">
        <f>$H$28/'Fixed data'!$C$7</f>
        <v>-9.4026666666666852E-4</v>
      </c>
      <c r="P33" s="34">
        <f>$H$28/'Fixed data'!$C$7</f>
        <v>-9.4026666666666852E-4</v>
      </c>
      <c r="Q33" s="34">
        <f>$H$28/'Fixed data'!$C$7</f>
        <v>-9.4026666666666852E-4</v>
      </c>
      <c r="R33" s="34">
        <f>$H$28/'Fixed data'!$C$7</f>
        <v>-9.4026666666666852E-4</v>
      </c>
      <c r="S33" s="34">
        <f>$H$28/'Fixed data'!$C$7</f>
        <v>-9.4026666666666852E-4</v>
      </c>
      <c r="T33" s="34">
        <f>$H$28/'Fixed data'!$C$7</f>
        <v>-9.4026666666666852E-4</v>
      </c>
      <c r="U33" s="34">
        <f>$H$28/'Fixed data'!$C$7</f>
        <v>-9.4026666666666852E-4</v>
      </c>
      <c r="V33" s="34">
        <f>$H$28/'Fixed data'!$C$7</f>
        <v>-9.4026666666666852E-4</v>
      </c>
      <c r="W33" s="34">
        <f>$H$28/'Fixed data'!$C$7</f>
        <v>-9.4026666666666852E-4</v>
      </c>
      <c r="X33" s="34">
        <f>$H$28/'Fixed data'!$C$7</f>
        <v>-9.4026666666666852E-4</v>
      </c>
      <c r="Y33" s="34">
        <f>$H$28/'Fixed data'!$C$7</f>
        <v>-9.4026666666666852E-4</v>
      </c>
      <c r="Z33" s="34">
        <f>$H$28/'Fixed data'!$C$7</f>
        <v>-9.4026666666666852E-4</v>
      </c>
      <c r="AA33" s="34">
        <f>$H$28/'Fixed data'!$C$7</f>
        <v>-9.4026666666666852E-4</v>
      </c>
      <c r="AB33" s="34">
        <f>$H$28/'Fixed data'!$C$7</f>
        <v>-9.4026666666666852E-4</v>
      </c>
      <c r="AC33" s="34">
        <f>$H$28/'Fixed data'!$C$7</f>
        <v>-9.4026666666666852E-4</v>
      </c>
      <c r="AD33" s="34">
        <f>$H$28/'Fixed data'!$C$7</f>
        <v>-9.4026666666666852E-4</v>
      </c>
      <c r="AE33" s="34">
        <f>$H$28/'Fixed data'!$C$7</f>
        <v>-9.4026666666666852E-4</v>
      </c>
      <c r="AF33" s="34">
        <f>$H$28/'Fixed data'!$C$7</f>
        <v>-9.4026666666666852E-4</v>
      </c>
      <c r="AG33" s="34">
        <f>$H$28/'Fixed data'!$C$7</f>
        <v>-9.4026666666666852E-4</v>
      </c>
      <c r="AH33" s="34">
        <f>$H$28/'Fixed data'!$C$7</f>
        <v>-9.4026666666666852E-4</v>
      </c>
      <c r="AI33" s="34">
        <f>$H$28/'Fixed data'!$C$7</f>
        <v>-9.4026666666666852E-4</v>
      </c>
      <c r="AJ33" s="34">
        <f>$H$28/'Fixed data'!$C$7</f>
        <v>-9.4026666666666852E-4</v>
      </c>
      <c r="AK33" s="34">
        <f>$H$28/'Fixed data'!$C$7</f>
        <v>-9.4026666666666852E-4</v>
      </c>
      <c r="AL33" s="34">
        <f>$H$28/'Fixed data'!$C$7</f>
        <v>-9.4026666666666852E-4</v>
      </c>
      <c r="AM33" s="34">
        <f>$H$28/'Fixed data'!$C$7</f>
        <v>-9.4026666666666852E-4</v>
      </c>
      <c r="AN33" s="34">
        <f>$H$28/'Fixed data'!$C$7</f>
        <v>-9.4026666666666852E-4</v>
      </c>
      <c r="AO33" s="34">
        <f>$H$28/'Fixed data'!$C$7</f>
        <v>-9.4026666666666852E-4</v>
      </c>
      <c r="AP33" s="34">
        <f>$H$28/'Fixed data'!$C$7</f>
        <v>-9.4026666666666852E-4</v>
      </c>
      <c r="AQ33" s="34">
        <f>$H$28/'Fixed data'!$C$7</f>
        <v>-9.4026666666666852E-4</v>
      </c>
      <c r="AR33" s="34">
        <f>$H$28/'Fixed data'!$C$7</f>
        <v>-9.4026666666666852E-4</v>
      </c>
      <c r="AS33" s="34">
        <f>$H$28/'Fixed data'!$C$7</f>
        <v>-9.4026666666666852E-4</v>
      </c>
      <c r="AT33" s="34">
        <f>$H$28/'Fixed data'!$C$7</f>
        <v>-9.4026666666666852E-4</v>
      </c>
      <c r="AU33" s="34">
        <f>$H$28/'Fixed data'!$C$7</f>
        <v>-9.4026666666666852E-4</v>
      </c>
      <c r="AV33" s="34">
        <f>$H$28/'Fixed data'!$C$7</f>
        <v>-9.4026666666666852E-4</v>
      </c>
      <c r="AW33" s="34">
        <f>$H$28/'Fixed data'!$C$7</f>
        <v>-9.4026666666666852E-4</v>
      </c>
      <c r="AX33" s="34">
        <f>$H$28/'Fixed data'!$C$7</f>
        <v>-9.4026666666666852E-4</v>
      </c>
      <c r="AY33" s="34">
        <f>$H$28/'Fixed data'!$C$7</f>
        <v>-9.4026666666666852E-4</v>
      </c>
      <c r="AZ33" s="34">
        <f>$H$28/'Fixed data'!$C$7</f>
        <v>-9.4026666666666852E-4</v>
      </c>
      <c r="BA33" s="34">
        <f>$H$28/'Fixed data'!$C$7</f>
        <v>-9.4026666666666852E-4</v>
      </c>
      <c r="BB33" s="34"/>
      <c r="BC33" s="34"/>
      <c r="BD33" s="34"/>
    </row>
    <row r="34" spans="1:57" ht="16.5" hidden="1" customHeight="1" outlineLevel="1" x14ac:dyDescent="0.35">
      <c r="A34" s="115"/>
      <c r="B34" s="9" t="s">
        <v>5</v>
      </c>
      <c r="C34" s="11" t="s">
        <v>57</v>
      </c>
      <c r="D34" s="9" t="s">
        <v>40</v>
      </c>
      <c r="F34" s="34"/>
      <c r="G34" s="34"/>
      <c r="H34" s="34"/>
      <c r="I34" s="34"/>
      <c r="J34" s="34">
        <f>$I$28/'Fixed data'!$C$7</f>
        <v>-9.4026666666666451E-4</v>
      </c>
      <c r="K34" s="34">
        <f>$I$28/'Fixed data'!$C$7</f>
        <v>-9.4026666666666451E-4</v>
      </c>
      <c r="L34" s="34">
        <f>$I$28/'Fixed data'!$C$7</f>
        <v>-9.4026666666666451E-4</v>
      </c>
      <c r="M34" s="34">
        <f>$I$28/'Fixed data'!$C$7</f>
        <v>-9.4026666666666451E-4</v>
      </c>
      <c r="N34" s="34">
        <f>$I$28/'Fixed data'!$C$7</f>
        <v>-9.4026666666666451E-4</v>
      </c>
      <c r="O34" s="34">
        <f>$I$28/'Fixed data'!$C$7</f>
        <v>-9.4026666666666451E-4</v>
      </c>
      <c r="P34" s="34">
        <f>$I$28/'Fixed data'!$C$7</f>
        <v>-9.4026666666666451E-4</v>
      </c>
      <c r="Q34" s="34">
        <f>$I$28/'Fixed data'!$C$7</f>
        <v>-9.4026666666666451E-4</v>
      </c>
      <c r="R34" s="34">
        <f>$I$28/'Fixed data'!$C$7</f>
        <v>-9.4026666666666451E-4</v>
      </c>
      <c r="S34" s="34">
        <f>$I$28/'Fixed data'!$C$7</f>
        <v>-9.4026666666666451E-4</v>
      </c>
      <c r="T34" s="34">
        <f>$I$28/'Fixed data'!$C$7</f>
        <v>-9.4026666666666451E-4</v>
      </c>
      <c r="U34" s="34">
        <f>$I$28/'Fixed data'!$C$7</f>
        <v>-9.4026666666666451E-4</v>
      </c>
      <c r="V34" s="34">
        <f>$I$28/'Fixed data'!$C$7</f>
        <v>-9.4026666666666451E-4</v>
      </c>
      <c r="W34" s="34">
        <f>$I$28/'Fixed data'!$C$7</f>
        <v>-9.4026666666666451E-4</v>
      </c>
      <c r="X34" s="34">
        <f>$I$28/'Fixed data'!$C$7</f>
        <v>-9.4026666666666451E-4</v>
      </c>
      <c r="Y34" s="34">
        <f>$I$28/'Fixed data'!$C$7</f>
        <v>-9.4026666666666451E-4</v>
      </c>
      <c r="Z34" s="34">
        <f>$I$28/'Fixed data'!$C$7</f>
        <v>-9.4026666666666451E-4</v>
      </c>
      <c r="AA34" s="34">
        <f>$I$28/'Fixed data'!$C$7</f>
        <v>-9.4026666666666451E-4</v>
      </c>
      <c r="AB34" s="34">
        <f>$I$28/'Fixed data'!$C$7</f>
        <v>-9.4026666666666451E-4</v>
      </c>
      <c r="AC34" s="34">
        <f>$I$28/'Fixed data'!$C$7</f>
        <v>-9.4026666666666451E-4</v>
      </c>
      <c r="AD34" s="34">
        <f>$I$28/'Fixed data'!$C$7</f>
        <v>-9.4026666666666451E-4</v>
      </c>
      <c r="AE34" s="34">
        <f>$I$28/'Fixed data'!$C$7</f>
        <v>-9.4026666666666451E-4</v>
      </c>
      <c r="AF34" s="34">
        <f>$I$28/'Fixed data'!$C$7</f>
        <v>-9.4026666666666451E-4</v>
      </c>
      <c r="AG34" s="34">
        <f>$I$28/'Fixed data'!$C$7</f>
        <v>-9.4026666666666451E-4</v>
      </c>
      <c r="AH34" s="34">
        <f>$I$28/'Fixed data'!$C$7</f>
        <v>-9.4026666666666451E-4</v>
      </c>
      <c r="AI34" s="34">
        <f>$I$28/'Fixed data'!$C$7</f>
        <v>-9.4026666666666451E-4</v>
      </c>
      <c r="AJ34" s="34">
        <f>$I$28/'Fixed data'!$C$7</f>
        <v>-9.4026666666666451E-4</v>
      </c>
      <c r="AK34" s="34">
        <f>$I$28/'Fixed data'!$C$7</f>
        <v>-9.4026666666666451E-4</v>
      </c>
      <c r="AL34" s="34">
        <f>$I$28/'Fixed data'!$C$7</f>
        <v>-9.4026666666666451E-4</v>
      </c>
      <c r="AM34" s="34">
        <f>$I$28/'Fixed data'!$C$7</f>
        <v>-9.4026666666666451E-4</v>
      </c>
      <c r="AN34" s="34">
        <f>$I$28/'Fixed data'!$C$7</f>
        <v>-9.4026666666666451E-4</v>
      </c>
      <c r="AO34" s="34">
        <f>$I$28/'Fixed data'!$C$7</f>
        <v>-9.4026666666666451E-4</v>
      </c>
      <c r="AP34" s="34">
        <f>$I$28/'Fixed data'!$C$7</f>
        <v>-9.4026666666666451E-4</v>
      </c>
      <c r="AQ34" s="34">
        <f>$I$28/'Fixed data'!$C$7</f>
        <v>-9.4026666666666451E-4</v>
      </c>
      <c r="AR34" s="34">
        <f>$I$28/'Fixed data'!$C$7</f>
        <v>-9.4026666666666451E-4</v>
      </c>
      <c r="AS34" s="34">
        <f>$I$28/'Fixed data'!$C$7</f>
        <v>-9.4026666666666451E-4</v>
      </c>
      <c r="AT34" s="34">
        <f>$I$28/'Fixed data'!$C$7</f>
        <v>-9.4026666666666451E-4</v>
      </c>
      <c r="AU34" s="34">
        <f>$I$28/'Fixed data'!$C$7</f>
        <v>-9.4026666666666451E-4</v>
      </c>
      <c r="AV34" s="34">
        <f>$I$28/'Fixed data'!$C$7</f>
        <v>-9.4026666666666451E-4</v>
      </c>
      <c r="AW34" s="34">
        <f>$I$28/'Fixed data'!$C$7</f>
        <v>-9.4026666666666451E-4</v>
      </c>
      <c r="AX34" s="34">
        <f>$I$28/'Fixed data'!$C$7</f>
        <v>-9.4026666666666451E-4</v>
      </c>
      <c r="AY34" s="34">
        <f>$I$28/'Fixed data'!$C$7</f>
        <v>-9.4026666666666451E-4</v>
      </c>
      <c r="AZ34" s="34">
        <f>$I$28/'Fixed data'!$C$7</f>
        <v>-9.4026666666666451E-4</v>
      </c>
      <c r="BA34" s="34">
        <f>$I$28/'Fixed data'!$C$7</f>
        <v>-9.4026666666666451E-4</v>
      </c>
      <c r="BB34" s="34">
        <f>$I$28/'Fixed data'!$C$7</f>
        <v>-9.4026666666666451E-4</v>
      </c>
      <c r="BC34" s="34"/>
      <c r="BD34" s="34"/>
    </row>
    <row r="35" spans="1:57" ht="16.5" hidden="1" customHeight="1" outlineLevel="1" x14ac:dyDescent="0.35">
      <c r="A35" s="115"/>
      <c r="B35" s="9" t="s">
        <v>6</v>
      </c>
      <c r="C35" s="11" t="s">
        <v>58</v>
      </c>
      <c r="D35" s="9" t="s">
        <v>40</v>
      </c>
      <c r="F35" s="34"/>
      <c r="G35" s="34"/>
      <c r="H35" s="34"/>
      <c r="I35" s="34"/>
      <c r="J35" s="34"/>
      <c r="K35" s="34">
        <f>$J$28/'Fixed data'!$C$7</f>
        <v>-9.4026666666666852E-4</v>
      </c>
      <c r="L35" s="34">
        <f>$J$28/'Fixed data'!$C$7</f>
        <v>-9.4026666666666852E-4</v>
      </c>
      <c r="M35" s="34">
        <f>$J$28/'Fixed data'!$C$7</f>
        <v>-9.4026666666666852E-4</v>
      </c>
      <c r="N35" s="34">
        <f>$J$28/'Fixed data'!$C$7</f>
        <v>-9.4026666666666852E-4</v>
      </c>
      <c r="O35" s="34">
        <f>$J$28/'Fixed data'!$C$7</f>
        <v>-9.4026666666666852E-4</v>
      </c>
      <c r="P35" s="34">
        <f>$J$28/'Fixed data'!$C$7</f>
        <v>-9.4026666666666852E-4</v>
      </c>
      <c r="Q35" s="34">
        <f>$J$28/'Fixed data'!$C$7</f>
        <v>-9.4026666666666852E-4</v>
      </c>
      <c r="R35" s="34">
        <f>$J$28/'Fixed data'!$C$7</f>
        <v>-9.4026666666666852E-4</v>
      </c>
      <c r="S35" s="34">
        <f>$J$28/'Fixed data'!$C$7</f>
        <v>-9.4026666666666852E-4</v>
      </c>
      <c r="T35" s="34">
        <f>$J$28/'Fixed data'!$C$7</f>
        <v>-9.4026666666666852E-4</v>
      </c>
      <c r="U35" s="34">
        <f>$J$28/'Fixed data'!$C$7</f>
        <v>-9.4026666666666852E-4</v>
      </c>
      <c r="V35" s="34">
        <f>$J$28/'Fixed data'!$C$7</f>
        <v>-9.4026666666666852E-4</v>
      </c>
      <c r="W35" s="34">
        <f>$J$28/'Fixed data'!$C$7</f>
        <v>-9.4026666666666852E-4</v>
      </c>
      <c r="X35" s="34">
        <f>$J$28/'Fixed data'!$C$7</f>
        <v>-9.4026666666666852E-4</v>
      </c>
      <c r="Y35" s="34">
        <f>$J$28/'Fixed data'!$C$7</f>
        <v>-9.4026666666666852E-4</v>
      </c>
      <c r="Z35" s="34">
        <f>$J$28/'Fixed data'!$C$7</f>
        <v>-9.4026666666666852E-4</v>
      </c>
      <c r="AA35" s="34">
        <f>$J$28/'Fixed data'!$C$7</f>
        <v>-9.4026666666666852E-4</v>
      </c>
      <c r="AB35" s="34">
        <f>$J$28/'Fixed data'!$C$7</f>
        <v>-9.4026666666666852E-4</v>
      </c>
      <c r="AC35" s="34">
        <f>$J$28/'Fixed data'!$C$7</f>
        <v>-9.4026666666666852E-4</v>
      </c>
      <c r="AD35" s="34">
        <f>$J$28/'Fixed data'!$C$7</f>
        <v>-9.4026666666666852E-4</v>
      </c>
      <c r="AE35" s="34">
        <f>$J$28/'Fixed data'!$C$7</f>
        <v>-9.4026666666666852E-4</v>
      </c>
      <c r="AF35" s="34">
        <f>$J$28/'Fixed data'!$C$7</f>
        <v>-9.4026666666666852E-4</v>
      </c>
      <c r="AG35" s="34">
        <f>$J$28/'Fixed data'!$C$7</f>
        <v>-9.4026666666666852E-4</v>
      </c>
      <c r="AH35" s="34">
        <f>$J$28/'Fixed data'!$C$7</f>
        <v>-9.4026666666666852E-4</v>
      </c>
      <c r="AI35" s="34">
        <f>$J$28/'Fixed data'!$C$7</f>
        <v>-9.4026666666666852E-4</v>
      </c>
      <c r="AJ35" s="34">
        <f>$J$28/'Fixed data'!$C$7</f>
        <v>-9.4026666666666852E-4</v>
      </c>
      <c r="AK35" s="34">
        <f>$J$28/'Fixed data'!$C$7</f>
        <v>-9.4026666666666852E-4</v>
      </c>
      <c r="AL35" s="34">
        <f>$J$28/'Fixed data'!$C$7</f>
        <v>-9.4026666666666852E-4</v>
      </c>
      <c r="AM35" s="34">
        <f>$J$28/'Fixed data'!$C$7</f>
        <v>-9.4026666666666852E-4</v>
      </c>
      <c r="AN35" s="34">
        <f>$J$28/'Fixed data'!$C$7</f>
        <v>-9.4026666666666852E-4</v>
      </c>
      <c r="AO35" s="34">
        <f>$J$28/'Fixed data'!$C$7</f>
        <v>-9.4026666666666852E-4</v>
      </c>
      <c r="AP35" s="34">
        <f>$J$28/'Fixed data'!$C$7</f>
        <v>-9.4026666666666852E-4</v>
      </c>
      <c r="AQ35" s="34">
        <f>$J$28/'Fixed data'!$C$7</f>
        <v>-9.4026666666666852E-4</v>
      </c>
      <c r="AR35" s="34">
        <f>$J$28/'Fixed data'!$C$7</f>
        <v>-9.4026666666666852E-4</v>
      </c>
      <c r="AS35" s="34">
        <f>$J$28/'Fixed data'!$C$7</f>
        <v>-9.4026666666666852E-4</v>
      </c>
      <c r="AT35" s="34">
        <f>$J$28/'Fixed data'!$C$7</f>
        <v>-9.4026666666666852E-4</v>
      </c>
      <c r="AU35" s="34">
        <f>$J$28/'Fixed data'!$C$7</f>
        <v>-9.4026666666666852E-4</v>
      </c>
      <c r="AV35" s="34">
        <f>$J$28/'Fixed data'!$C$7</f>
        <v>-9.4026666666666852E-4</v>
      </c>
      <c r="AW35" s="34">
        <f>$J$28/'Fixed data'!$C$7</f>
        <v>-9.4026666666666852E-4</v>
      </c>
      <c r="AX35" s="34">
        <f>$J$28/'Fixed data'!$C$7</f>
        <v>-9.4026666666666852E-4</v>
      </c>
      <c r="AY35" s="34">
        <f>$J$28/'Fixed data'!$C$7</f>
        <v>-9.4026666666666852E-4</v>
      </c>
      <c r="AZ35" s="34">
        <f>$J$28/'Fixed data'!$C$7</f>
        <v>-9.4026666666666852E-4</v>
      </c>
      <c r="BA35" s="34">
        <f>$J$28/'Fixed data'!$C$7</f>
        <v>-9.4026666666666852E-4</v>
      </c>
      <c r="BB35" s="34">
        <f>$J$28/'Fixed data'!$C$7</f>
        <v>-9.4026666666666852E-4</v>
      </c>
      <c r="BC35" s="34">
        <f>$J$28/'Fixed data'!$C$7</f>
        <v>-9.4026666666666852E-4</v>
      </c>
      <c r="BD35" s="34"/>
    </row>
    <row r="36" spans="1:57" ht="16.5" hidden="1" customHeight="1" outlineLevel="1" x14ac:dyDescent="0.35">
      <c r="A36" s="115"/>
      <c r="B36" s="9" t="s">
        <v>32</v>
      </c>
      <c r="C36" s="11" t="s">
        <v>59</v>
      </c>
      <c r="D36" s="9" t="s">
        <v>40</v>
      </c>
      <c r="F36" s="34"/>
      <c r="G36" s="34"/>
      <c r="H36" s="34"/>
      <c r="I36" s="34"/>
      <c r="J36" s="34"/>
      <c r="K36" s="34"/>
      <c r="L36" s="34">
        <f>$K$28/'Fixed data'!$C$7</f>
        <v>-9.4026666666666852E-4</v>
      </c>
      <c r="M36" s="34">
        <f>$K$28/'Fixed data'!$C$7</f>
        <v>-9.4026666666666852E-4</v>
      </c>
      <c r="N36" s="34">
        <f>$K$28/'Fixed data'!$C$7</f>
        <v>-9.4026666666666852E-4</v>
      </c>
      <c r="O36" s="34">
        <f>$K$28/'Fixed data'!$C$7</f>
        <v>-9.4026666666666852E-4</v>
      </c>
      <c r="P36" s="34">
        <f>$K$28/'Fixed data'!$C$7</f>
        <v>-9.4026666666666852E-4</v>
      </c>
      <c r="Q36" s="34">
        <f>$K$28/'Fixed data'!$C$7</f>
        <v>-9.4026666666666852E-4</v>
      </c>
      <c r="R36" s="34">
        <f>$K$28/'Fixed data'!$C$7</f>
        <v>-9.4026666666666852E-4</v>
      </c>
      <c r="S36" s="34">
        <f>$K$28/'Fixed data'!$C$7</f>
        <v>-9.4026666666666852E-4</v>
      </c>
      <c r="T36" s="34">
        <f>$K$28/'Fixed data'!$C$7</f>
        <v>-9.4026666666666852E-4</v>
      </c>
      <c r="U36" s="34">
        <f>$K$28/'Fixed data'!$C$7</f>
        <v>-9.4026666666666852E-4</v>
      </c>
      <c r="V36" s="34">
        <f>$K$28/'Fixed data'!$C$7</f>
        <v>-9.4026666666666852E-4</v>
      </c>
      <c r="W36" s="34">
        <f>$K$28/'Fixed data'!$C$7</f>
        <v>-9.4026666666666852E-4</v>
      </c>
      <c r="X36" s="34">
        <f>$K$28/'Fixed data'!$C$7</f>
        <v>-9.4026666666666852E-4</v>
      </c>
      <c r="Y36" s="34">
        <f>$K$28/'Fixed data'!$C$7</f>
        <v>-9.4026666666666852E-4</v>
      </c>
      <c r="Z36" s="34">
        <f>$K$28/'Fixed data'!$C$7</f>
        <v>-9.4026666666666852E-4</v>
      </c>
      <c r="AA36" s="34">
        <f>$K$28/'Fixed data'!$C$7</f>
        <v>-9.4026666666666852E-4</v>
      </c>
      <c r="AB36" s="34">
        <f>$K$28/'Fixed data'!$C$7</f>
        <v>-9.4026666666666852E-4</v>
      </c>
      <c r="AC36" s="34">
        <f>$K$28/'Fixed data'!$C$7</f>
        <v>-9.4026666666666852E-4</v>
      </c>
      <c r="AD36" s="34">
        <f>$K$28/'Fixed data'!$C$7</f>
        <v>-9.4026666666666852E-4</v>
      </c>
      <c r="AE36" s="34">
        <f>$K$28/'Fixed data'!$C$7</f>
        <v>-9.4026666666666852E-4</v>
      </c>
      <c r="AF36" s="34">
        <f>$K$28/'Fixed data'!$C$7</f>
        <v>-9.4026666666666852E-4</v>
      </c>
      <c r="AG36" s="34">
        <f>$K$28/'Fixed data'!$C$7</f>
        <v>-9.4026666666666852E-4</v>
      </c>
      <c r="AH36" s="34">
        <f>$K$28/'Fixed data'!$C$7</f>
        <v>-9.4026666666666852E-4</v>
      </c>
      <c r="AI36" s="34">
        <f>$K$28/'Fixed data'!$C$7</f>
        <v>-9.4026666666666852E-4</v>
      </c>
      <c r="AJ36" s="34">
        <f>$K$28/'Fixed data'!$C$7</f>
        <v>-9.4026666666666852E-4</v>
      </c>
      <c r="AK36" s="34">
        <f>$K$28/'Fixed data'!$C$7</f>
        <v>-9.4026666666666852E-4</v>
      </c>
      <c r="AL36" s="34">
        <f>$K$28/'Fixed data'!$C$7</f>
        <v>-9.4026666666666852E-4</v>
      </c>
      <c r="AM36" s="34">
        <f>$K$28/'Fixed data'!$C$7</f>
        <v>-9.4026666666666852E-4</v>
      </c>
      <c r="AN36" s="34">
        <f>$K$28/'Fixed data'!$C$7</f>
        <v>-9.4026666666666852E-4</v>
      </c>
      <c r="AO36" s="34">
        <f>$K$28/'Fixed data'!$C$7</f>
        <v>-9.4026666666666852E-4</v>
      </c>
      <c r="AP36" s="34">
        <f>$K$28/'Fixed data'!$C$7</f>
        <v>-9.4026666666666852E-4</v>
      </c>
      <c r="AQ36" s="34">
        <f>$K$28/'Fixed data'!$C$7</f>
        <v>-9.4026666666666852E-4</v>
      </c>
      <c r="AR36" s="34">
        <f>$K$28/'Fixed data'!$C$7</f>
        <v>-9.4026666666666852E-4</v>
      </c>
      <c r="AS36" s="34">
        <f>$K$28/'Fixed data'!$C$7</f>
        <v>-9.4026666666666852E-4</v>
      </c>
      <c r="AT36" s="34">
        <f>$K$28/'Fixed data'!$C$7</f>
        <v>-9.4026666666666852E-4</v>
      </c>
      <c r="AU36" s="34">
        <f>$K$28/'Fixed data'!$C$7</f>
        <v>-9.4026666666666852E-4</v>
      </c>
      <c r="AV36" s="34">
        <f>$K$28/'Fixed data'!$C$7</f>
        <v>-9.4026666666666852E-4</v>
      </c>
      <c r="AW36" s="34">
        <f>$K$28/'Fixed data'!$C$7</f>
        <v>-9.4026666666666852E-4</v>
      </c>
      <c r="AX36" s="34">
        <f>$K$28/'Fixed data'!$C$7</f>
        <v>-9.4026666666666852E-4</v>
      </c>
      <c r="AY36" s="34">
        <f>$K$28/'Fixed data'!$C$7</f>
        <v>-9.4026666666666852E-4</v>
      </c>
      <c r="AZ36" s="34">
        <f>$K$28/'Fixed data'!$C$7</f>
        <v>-9.4026666666666852E-4</v>
      </c>
      <c r="BA36" s="34">
        <f>$K$28/'Fixed data'!$C$7</f>
        <v>-9.4026666666666852E-4</v>
      </c>
      <c r="BB36" s="34">
        <f>$K$28/'Fixed data'!$C$7</f>
        <v>-9.4026666666666852E-4</v>
      </c>
      <c r="BC36" s="34">
        <f>$K$28/'Fixed data'!$C$7</f>
        <v>-9.4026666666666852E-4</v>
      </c>
      <c r="BD36" s="34">
        <f>$K$28/'Fixed data'!$C$7</f>
        <v>-9.4026666666666852E-4</v>
      </c>
    </row>
    <row r="37" spans="1:57" ht="16.5" hidden="1" customHeight="1" outlineLevel="1" x14ac:dyDescent="0.35">
      <c r="A37" s="115"/>
      <c r="B37" s="9" t="s">
        <v>33</v>
      </c>
      <c r="C37" s="11" t="s">
        <v>60</v>
      </c>
      <c r="D37" s="9" t="s">
        <v>40</v>
      </c>
      <c r="F37" s="34"/>
      <c r="G37" s="34"/>
      <c r="H37" s="34"/>
      <c r="I37" s="34"/>
      <c r="J37" s="34"/>
      <c r="K37" s="34"/>
      <c r="L37" s="34"/>
      <c r="M37" s="34">
        <f>$L$28/'Fixed data'!$C$7</f>
        <v>-9.4026666666666852E-4</v>
      </c>
      <c r="N37" s="34">
        <f>$L$28/'Fixed data'!$C$7</f>
        <v>-9.4026666666666852E-4</v>
      </c>
      <c r="O37" s="34">
        <f>$L$28/'Fixed data'!$C$7</f>
        <v>-9.4026666666666852E-4</v>
      </c>
      <c r="P37" s="34">
        <f>$L$28/'Fixed data'!$C$7</f>
        <v>-9.4026666666666852E-4</v>
      </c>
      <c r="Q37" s="34">
        <f>$L$28/'Fixed data'!$C$7</f>
        <v>-9.4026666666666852E-4</v>
      </c>
      <c r="R37" s="34">
        <f>$L$28/'Fixed data'!$C$7</f>
        <v>-9.4026666666666852E-4</v>
      </c>
      <c r="S37" s="34">
        <f>$L$28/'Fixed data'!$C$7</f>
        <v>-9.4026666666666852E-4</v>
      </c>
      <c r="T37" s="34">
        <f>$L$28/'Fixed data'!$C$7</f>
        <v>-9.4026666666666852E-4</v>
      </c>
      <c r="U37" s="34">
        <f>$L$28/'Fixed data'!$C$7</f>
        <v>-9.4026666666666852E-4</v>
      </c>
      <c r="V37" s="34">
        <f>$L$28/'Fixed data'!$C$7</f>
        <v>-9.4026666666666852E-4</v>
      </c>
      <c r="W37" s="34">
        <f>$L$28/'Fixed data'!$C$7</f>
        <v>-9.4026666666666852E-4</v>
      </c>
      <c r="X37" s="34">
        <f>$L$28/'Fixed data'!$C$7</f>
        <v>-9.4026666666666852E-4</v>
      </c>
      <c r="Y37" s="34">
        <f>$L$28/'Fixed data'!$C$7</f>
        <v>-9.4026666666666852E-4</v>
      </c>
      <c r="Z37" s="34">
        <f>$L$28/'Fixed data'!$C$7</f>
        <v>-9.4026666666666852E-4</v>
      </c>
      <c r="AA37" s="34">
        <f>$L$28/'Fixed data'!$C$7</f>
        <v>-9.4026666666666852E-4</v>
      </c>
      <c r="AB37" s="34">
        <f>$L$28/'Fixed data'!$C$7</f>
        <v>-9.4026666666666852E-4</v>
      </c>
      <c r="AC37" s="34">
        <f>$L$28/'Fixed data'!$C$7</f>
        <v>-9.4026666666666852E-4</v>
      </c>
      <c r="AD37" s="34">
        <f>$L$28/'Fixed data'!$C$7</f>
        <v>-9.4026666666666852E-4</v>
      </c>
      <c r="AE37" s="34">
        <f>$L$28/'Fixed data'!$C$7</f>
        <v>-9.4026666666666852E-4</v>
      </c>
      <c r="AF37" s="34">
        <f>$L$28/'Fixed data'!$C$7</f>
        <v>-9.4026666666666852E-4</v>
      </c>
      <c r="AG37" s="34">
        <f>$L$28/'Fixed data'!$C$7</f>
        <v>-9.4026666666666852E-4</v>
      </c>
      <c r="AH37" s="34">
        <f>$L$28/'Fixed data'!$C$7</f>
        <v>-9.4026666666666852E-4</v>
      </c>
      <c r="AI37" s="34">
        <f>$L$28/'Fixed data'!$C$7</f>
        <v>-9.4026666666666852E-4</v>
      </c>
      <c r="AJ37" s="34">
        <f>$L$28/'Fixed data'!$C$7</f>
        <v>-9.4026666666666852E-4</v>
      </c>
      <c r="AK37" s="34">
        <f>$L$28/'Fixed data'!$C$7</f>
        <v>-9.4026666666666852E-4</v>
      </c>
      <c r="AL37" s="34">
        <f>$L$28/'Fixed data'!$C$7</f>
        <v>-9.4026666666666852E-4</v>
      </c>
      <c r="AM37" s="34">
        <f>$L$28/'Fixed data'!$C$7</f>
        <v>-9.4026666666666852E-4</v>
      </c>
      <c r="AN37" s="34">
        <f>$L$28/'Fixed data'!$C$7</f>
        <v>-9.4026666666666852E-4</v>
      </c>
      <c r="AO37" s="34">
        <f>$L$28/'Fixed data'!$C$7</f>
        <v>-9.4026666666666852E-4</v>
      </c>
      <c r="AP37" s="34">
        <f>$L$28/'Fixed data'!$C$7</f>
        <v>-9.4026666666666852E-4</v>
      </c>
      <c r="AQ37" s="34">
        <f>$L$28/'Fixed data'!$C$7</f>
        <v>-9.4026666666666852E-4</v>
      </c>
      <c r="AR37" s="34">
        <f>$L$28/'Fixed data'!$C$7</f>
        <v>-9.4026666666666852E-4</v>
      </c>
      <c r="AS37" s="34">
        <f>$L$28/'Fixed data'!$C$7</f>
        <v>-9.4026666666666852E-4</v>
      </c>
      <c r="AT37" s="34">
        <f>$L$28/'Fixed data'!$C$7</f>
        <v>-9.4026666666666852E-4</v>
      </c>
      <c r="AU37" s="34">
        <f>$L$28/'Fixed data'!$C$7</f>
        <v>-9.4026666666666852E-4</v>
      </c>
      <c r="AV37" s="34">
        <f>$L$28/'Fixed data'!$C$7</f>
        <v>-9.4026666666666852E-4</v>
      </c>
      <c r="AW37" s="34">
        <f>$L$28/'Fixed data'!$C$7</f>
        <v>-9.4026666666666852E-4</v>
      </c>
      <c r="AX37" s="34">
        <f>$L$28/'Fixed data'!$C$7</f>
        <v>-9.4026666666666852E-4</v>
      </c>
      <c r="AY37" s="34">
        <f>$L$28/'Fixed data'!$C$7</f>
        <v>-9.4026666666666852E-4</v>
      </c>
      <c r="AZ37" s="34">
        <f>$L$28/'Fixed data'!$C$7</f>
        <v>-9.4026666666666852E-4</v>
      </c>
      <c r="BA37" s="34">
        <f>$L$28/'Fixed data'!$C$7</f>
        <v>-9.4026666666666852E-4</v>
      </c>
      <c r="BB37" s="34">
        <f>$L$28/'Fixed data'!$C$7</f>
        <v>-9.4026666666666852E-4</v>
      </c>
      <c r="BC37" s="34">
        <f>$L$28/'Fixed data'!$C$7</f>
        <v>-9.4026666666666852E-4</v>
      </c>
      <c r="BD37" s="34">
        <f>$L$28/'Fixed data'!$C$7</f>
        <v>-9.4026666666666852E-4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-9.4026666666666852E-4</v>
      </c>
      <c r="G60" s="34">
        <f t="shared" si="6"/>
        <v>-1.880533333333337E-3</v>
      </c>
      <c r="H60" s="34">
        <f t="shared" si="6"/>
        <v>-2.8208000000000057E-3</v>
      </c>
      <c r="I60" s="34">
        <f t="shared" si="6"/>
        <v>-3.7610666666666741E-3</v>
      </c>
      <c r="J60" s="34">
        <f t="shared" si="6"/>
        <v>-4.7013333333333386E-3</v>
      </c>
      <c r="K60" s="34">
        <f t="shared" si="6"/>
        <v>-5.641600000000007E-3</v>
      </c>
      <c r="L60" s="34">
        <f t="shared" si="6"/>
        <v>-6.5818666666666754E-3</v>
      </c>
      <c r="M60" s="34">
        <f t="shared" si="6"/>
        <v>-7.5221333333333439E-3</v>
      </c>
      <c r="N60" s="34">
        <f t="shared" si="6"/>
        <v>-7.5221333333333439E-3</v>
      </c>
      <c r="O60" s="34">
        <f t="shared" si="6"/>
        <v>-7.5221333333333439E-3</v>
      </c>
      <c r="P60" s="34">
        <f t="shared" si="6"/>
        <v>-7.5221333333333439E-3</v>
      </c>
      <c r="Q60" s="34">
        <f t="shared" si="6"/>
        <v>-7.5221333333333439E-3</v>
      </c>
      <c r="R60" s="34">
        <f t="shared" si="6"/>
        <v>-7.5221333333333439E-3</v>
      </c>
      <c r="S60" s="34">
        <f t="shared" si="6"/>
        <v>-7.5221333333333439E-3</v>
      </c>
      <c r="T60" s="34">
        <f t="shared" si="6"/>
        <v>-7.5221333333333439E-3</v>
      </c>
      <c r="U60" s="34">
        <f t="shared" si="6"/>
        <v>-7.5221333333333439E-3</v>
      </c>
      <c r="V60" s="34">
        <f t="shared" si="6"/>
        <v>-7.5221333333333439E-3</v>
      </c>
      <c r="W60" s="34">
        <f t="shared" si="6"/>
        <v>-7.5221333333333439E-3</v>
      </c>
      <c r="X60" s="34">
        <f t="shared" si="6"/>
        <v>-7.5221333333333439E-3</v>
      </c>
      <c r="Y60" s="34">
        <f t="shared" si="6"/>
        <v>-7.5221333333333439E-3</v>
      </c>
      <c r="Z60" s="34">
        <f t="shared" si="6"/>
        <v>-7.5221333333333439E-3</v>
      </c>
      <c r="AA60" s="34">
        <f t="shared" si="6"/>
        <v>-7.5221333333333439E-3</v>
      </c>
      <c r="AB60" s="34">
        <f t="shared" si="6"/>
        <v>-7.5221333333333439E-3</v>
      </c>
      <c r="AC60" s="34">
        <f t="shared" si="6"/>
        <v>-7.5221333333333439E-3</v>
      </c>
      <c r="AD60" s="34">
        <f t="shared" si="6"/>
        <v>-7.5221333333333439E-3</v>
      </c>
      <c r="AE60" s="34">
        <f t="shared" si="6"/>
        <v>-7.5221333333333439E-3</v>
      </c>
      <c r="AF60" s="34">
        <f t="shared" si="6"/>
        <v>-7.5221333333333439E-3</v>
      </c>
      <c r="AG60" s="34">
        <f t="shared" si="6"/>
        <v>-7.5221333333333439E-3</v>
      </c>
      <c r="AH60" s="34">
        <f t="shared" si="6"/>
        <v>-7.5221333333333439E-3</v>
      </c>
      <c r="AI60" s="34">
        <f t="shared" si="6"/>
        <v>-7.5221333333333439E-3</v>
      </c>
      <c r="AJ60" s="34">
        <f t="shared" si="6"/>
        <v>-7.5221333333333439E-3</v>
      </c>
      <c r="AK60" s="34">
        <f t="shared" si="6"/>
        <v>-7.5221333333333439E-3</v>
      </c>
      <c r="AL60" s="34">
        <f t="shared" si="6"/>
        <v>-7.5221333333333439E-3</v>
      </c>
      <c r="AM60" s="34">
        <f t="shared" si="6"/>
        <v>-7.5221333333333439E-3</v>
      </c>
      <c r="AN60" s="34">
        <f t="shared" si="6"/>
        <v>-7.5221333333333439E-3</v>
      </c>
      <c r="AO60" s="34">
        <f t="shared" si="6"/>
        <v>-7.5221333333333439E-3</v>
      </c>
      <c r="AP60" s="34">
        <f t="shared" si="6"/>
        <v>-7.5221333333333439E-3</v>
      </c>
      <c r="AQ60" s="34">
        <f t="shared" si="6"/>
        <v>-7.5221333333333439E-3</v>
      </c>
      <c r="AR60" s="34">
        <f t="shared" si="6"/>
        <v>-7.5221333333333439E-3</v>
      </c>
      <c r="AS60" s="34">
        <f t="shared" si="6"/>
        <v>-7.5221333333333439E-3</v>
      </c>
      <c r="AT60" s="34">
        <f t="shared" si="6"/>
        <v>-7.5221333333333439E-3</v>
      </c>
      <c r="AU60" s="34">
        <f t="shared" si="6"/>
        <v>-7.5221333333333439E-3</v>
      </c>
      <c r="AV60" s="34">
        <f t="shared" si="6"/>
        <v>-7.5221333333333439E-3</v>
      </c>
      <c r="AW60" s="34">
        <f t="shared" si="6"/>
        <v>-7.5221333333333439E-3</v>
      </c>
      <c r="AX60" s="34">
        <f t="shared" si="6"/>
        <v>-7.5221333333333439E-3</v>
      </c>
      <c r="AY60" s="34">
        <f t="shared" si="6"/>
        <v>-6.5818666666666754E-3</v>
      </c>
      <c r="AZ60" s="34">
        <f t="shared" si="6"/>
        <v>-5.641600000000007E-3</v>
      </c>
      <c r="BA60" s="34">
        <f t="shared" si="6"/>
        <v>-4.7013333333333386E-3</v>
      </c>
      <c r="BB60" s="34">
        <f t="shared" si="6"/>
        <v>-3.7610666666666698E-3</v>
      </c>
      <c r="BC60" s="34">
        <f t="shared" si="6"/>
        <v>-2.8208000000000057E-3</v>
      </c>
      <c r="BD60" s="34">
        <f t="shared" si="6"/>
        <v>-1.880533333333337E-3</v>
      </c>
    </row>
    <row r="61" spans="1:56" ht="17.25" hidden="1" customHeight="1" outlineLevel="1" x14ac:dyDescent="0.35">
      <c r="A61" s="115"/>
      <c r="B61" s="9" t="s">
        <v>35</v>
      </c>
      <c r="C61" s="9" t="s">
        <v>62</v>
      </c>
      <c r="D61" s="9" t="s">
        <v>40</v>
      </c>
      <c r="E61" s="34">
        <v>0</v>
      </c>
      <c r="F61" s="34">
        <f>E62</f>
        <v>-4.2312000000000086E-2</v>
      </c>
      <c r="G61" s="34">
        <f t="shared" ref="G61:BD61" si="7">F62</f>
        <v>-8.368373333333351E-2</v>
      </c>
      <c r="H61" s="34">
        <f t="shared" si="7"/>
        <v>-0.12411520000000026</v>
      </c>
      <c r="I61" s="34">
        <f t="shared" si="7"/>
        <v>-0.16360640000000035</v>
      </c>
      <c r="J61" s="34">
        <f t="shared" si="7"/>
        <v>-0.20215733333333358</v>
      </c>
      <c r="K61" s="34">
        <f t="shared" si="7"/>
        <v>-0.23976800000000031</v>
      </c>
      <c r="L61" s="34">
        <f t="shared" si="7"/>
        <v>-0.27643840000000042</v>
      </c>
      <c r="M61" s="34">
        <f t="shared" si="7"/>
        <v>-0.31216853333333383</v>
      </c>
      <c r="N61" s="34">
        <f t="shared" si="7"/>
        <v>-0.30464640000000048</v>
      </c>
      <c r="O61" s="34">
        <f t="shared" si="7"/>
        <v>-0.29712426666666714</v>
      </c>
      <c r="P61" s="34">
        <f t="shared" si="7"/>
        <v>-0.28960213333333379</v>
      </c>
      <c r="Q61" s="34">
        <f t="shared" si="7"/>
        <v>-0.28208000000000044</v>
      </c>
      <c r="R61" s="34">
        <f t="shared" si="7"/>
        <v>-0.27455786666666709</v>
      </c>
      <c r="S61" s="34">
        <f t="shared" si="7"/>
        <v>-0.26703573333333375</v>
      </c>
      <c r="T61" s="34">
        <f t="shared" si="7"/>
        <v>-0.2595136000000004</v>
      </c>
      <c r="U61" s="34">
        <f t="shared" si="7"/>
        <v>-0.25199146666666705</v>
      </c>
      <c r="V61" s="34">
        <f t="shared" si="7"/>
        <v>-0.2444693333333337</v>
      </c>
      <c r="W61" s="34">
        <f t="shared" si="7"/>
        <v>-0.23694720000000036</v>
      </c>
      <c r="X61" s="34">
        <f t="shared" si="7"/>
        <v>-0.22942506666666701</v>
      </c>
      <c r="Y61" s="34">
        <f t="shared" si="7"/>
        <v>-0.22190293333333366</v>
      </c>
      <c r="Z61" s="34">
        <f t="shared" si="7"/>
        <v>-0.21438080000000032</v>
      </c>
      <c r="AA61" s="34">
        <f t="shared" si="7"/>
        <v>-0.20685866666666697</v>
      </c>
      <c r="AB61" s="34">
        <f t="shared" si="7"/>
        <v>-0.19933653333333362</v>
      </c>
      <c r="AC61" s="34">
        <f t="shared" si="7"/>
        <v>-0.19181440000000027</v>
      </c>
      <c r="AD61" s="34">
        <f t="shared" si="7"/>
        <v>-0.18429226666666693</v>
      </c>
      <c r="AE61" s="34">
        <f t="shared" si="7"/>
        <v>-0.17677013333333358</v>
      </c>
      <c r="AF61" s="34">
        <f t="shared" si="7"/>
        <v>-0.16924800000000023</v>
      </c>
      <c r="AG61" s="34">
        <f t="shared" si="7"/>
        <v>-0.16172586666666688</v>
      </c>
      <c r="AH61" s="34">
        <f t="shared" si="7"/>
        <v>-0.15420373333333354</v>
      </c>
      <c r="AI61" s="34">
        <f t="shared" si="7"/>
        <v>-0.14668160000000019</v>
      </c>
      <c r="AJ61" s="34">
        <f t="shared" si="7"/>
        <v>-0.13915946666666684</v>
      </c>
      <c r="AK61" s="34">
        <f t="shared" si="7"/>
        <v>-0.13163733333333349</v>
      </c>
      <c r="AL61" s="34">
        <f t="shared" si="7"/>
        <v>-0.12411520000000015</v>
      </c>
      <c r="AM61" s="34">
        <f t="shared" si="7"/>
        <v>-0.1165930666666668</v>
      </c>
      <c r="AN61" s="34">
        <f t="shared" si="7"/>
        <v>-0.10907093333333345</v>
      </c>
      <c r="AO61" s="34">
        <f t="shared" si="7"/>
        <v>-0.10154880000000011</v>
      </c>
      <c r="AP61" s="34">
        <f t="shared" si="7"/>
        <v>-9.4026666666666758E-2</v>
      </c>
      <c r="AQ61" s="34">
        <f t="shared" si="7"/>
        <v>-8.6504533333333411E-2</v>
      </c>
      <c r="AR61" s="34">
        <f t="shared" si="7"/>
        <v>-7.8982400000000064E-2</v>
      </c>
      <c r="AS61" s="34">
        <f t="shared" si="7"/>
        <v>-7.1460266666666716E-2</v>
      </c>
      <c r="AT61" s="34">
        <f t="shared" si="7"/>
        <v>-6.3938133333333369E-2</v>
      </c>
      <c r="AU61" s="34">
        <f t="shared" si="7"/>
        <v>-5.6416000000000022E-2</v>
      </c>
      <c r="AV61" s="34">
        <f t="shared" si="7"/>
        <v>-4.8893866666666674E-2</v>
      </c>
      <c r="AW61" s="34">
        <f t="shared" si="7"/>
        <v>-4.1371733333333327E-2</v>
      </c>
      <c r="AX61" s="34">
        <f t="shared" si="7"/>
        <v>-3.384959999999998E-2</v>
      </c>
      <c r="AY61" s="34">
        <f t="shared" si="7"/>
        <v>-2.6327466666666636E-2</v>
      </c>
      <c r="AZ61" s="34">
        <f t="shared" si="7"/>
        <v>-1.974559999999996E-2</v>
      </c>
      <c r="BA61" s="34">
        <f t="shared" si="7"/>
        <v>-1.4103999999999953E-2</v>
      </c>
      <c r="BB61" s="34">
        <f t="shared" si="7"/>
        <v>-9.4026666666666148E-3</v>
      </c>
      <c r="BC61" s="34">
        <f t="shared" si="7"/>
        <v>-5.6415999999999446E-3</v>
      </c>
      <c r="BD61" s="34">
        <f t="shared" si="7"/>
        <v>-2.8207999999999389E-3</v>
      </c>
    </row>
    <row r="62" spans="1:56" ht="16.5" hidden="1" customHeight="1" outlineLevel="1" x14ac:dyDescent="0.3">
      <c r="A62" s="115"/>
      <c r="B62" s="9" t="s">
        <v>34</v>
      </c>
      <c r="C62" s="9" t="s">
        <v>68</v>
      </c>
      <c r="D62" s="9" t="s">
        <v>40</v>
      </c>
      <c r="E62" s="34">
        <f t="shared" ref="E62:BD62" si="8">E28-E60+E61</f>
        <v>-4.2312000000000086E-2</v>
      </c>
      <c r="F62" s="34">
        <f t="shared" si="8"/>
        <v>-8.368373333333351E-2</v>
      </c>
      <c r="G62" s="34">
        <f t="shared" si="8"/>
        <v>-0.12411520000000026</v>
      </c>
      <c r="H62" s="34">
        <f t="shared" si="8"/>
        <v>-0.16360640000000035</v>
      </c>
      <c r="I62" s="34">
        <f t="shared" si="8"/>
        <v>-0.20215733333333358</v>
      </c>
      <c r="J62" s="34">
        <f t="shared" si="8"/>
        <v>-0.23976800000000031</v>
      </c>
      <c r="K62" s="34">
        <f t="shared" si="8"/>
        <v>-0.27643840000000042</v>
      </c>
      <c r="L62" s="34">
        <f t="shared" si="8"/>
        <v>-0.31216853333333383</v>
      </c>
      <c r="M62" s="34">
        <f t="shared" si="8"/>
        <v>-0.30464640000000048</v>
      </c>
      <c r="N62" s="34">
        <f t="shared" si="8"/>
        <v>-0.29712426666666714</v>
      </c>
      <c r="O62" s="34">
        <f t="shared" si="8"/>
        <v>-0.28960213333333379</v>
      </c>
      <c r="P62" s="34">
        <f t="shared" si="8"/>
        <v>-0.28208000000000044</v>
      </c>
      <c r="Q62" s="34">
        <f t="shared" si="8"/>
        <v>-0.27455786666666709</v>
      </c>
      <c r="R62" s="34">
        <f t="shared" si="8"/>
        <v>-0.26703573333333375</v>
      </c>
      <c r="S62" s="34">
        <f t="shared" si="8"/>
        <v>-0.2595136000000004</v>
      </c>
      <c r="T62" s="34">
        <f t="shared" si="8"/>
        <v>-0.25199146666666705</v>
      </c>
      <c r="U62" s="34">
        <f t="shared" si="8"/>
        <v>-0.2444693333333337</v>
      </c>
      <c r="V62" s="34">
        <f t="shared" si="8"/>
        <v>-0.23694720000000036</v>
      </c>
      <c r="W62" s="34">
        <f t="shared" si="8"/>
        <v>-0.22942506666666701</v>
      </c>
      <c r="X62" s="34">
        <f t="shared" si="8"/>
        <v>-0.22190293333333366</v>
      </c>
      <c r="Y62" s="34">
        <f t="shared" si="8"/>
        <v>-0.21438080000000032</v>
      </c>
      <c r="Z62" s="34">
        <f t="shared" si="8"/>
        <v>-0.20685866666666697</v>
      </c>
      <c r="AA62" s="34">
        <f t="shared" si="8"/>
        <v>-0.19933653333333362</v>
      </c>
      <c r="AB62" s="34">
        <f t="shared" si="8"/>
        <v>-0.19181440000000027</v>
      </c>
      <c r="AC62" s="34">
        <f t="shared" si="8"/>
        <v>-0.18429226666666693</v>
      </c>
      <c r="AD62" s="34">
        <f t="shared" si="8"/>
        <v>-0.17677013333333358</v>
      </c>
      <c r="AE62" s="34">
        <f t="shared" si="8"/>
        <v>-0.16924800000000023</v>
      </c>
      <c r="AF62" s="34">
        <f t="shared" si="8"/>
        <v>-0.16172586666666688</v>
      </c>
      <c r="AG62" s="34">
        <f t="shared" si="8"/>
        <v>-0.15420373333333354</v>
      </c>
      <c r="AH62" s="34">
        <f t="shared" si="8"/>
        <v>-0.14668160000000019</v>
      </c>
      <c r="AI62" s="34">
        <f t="shared" si="8"/>
        <v>-0.13915946666666684</v>
      </c>
      <c r="AJ62" s="34">
        <f t="shared" si="8"/>
        <v>-0.13163733333333349</v>
      </c>
      <c r="AK62" s="34">
        <f t="shared" si="8"/>
        <v>-0.12411520000000015</v>
      </c>
      <c r="AL62" s="34">
        <f t="shared" si="8"/>
        <v>-0.1165930666666668</v>
      </c>
      <c r="AM62" s="34">
        <f t="shared" si="8"/>
        <v>-0.10907093333333345</v>
      </c>
      <c r="AN62" s="34">
        <f t="shared" si="8"/>
        <v>-0.10154880000000011</v>
      </c>
      <c r="AO62" s="34">
        <f t="shared" si="8"/>
        <v>-9.4026666666666758E-2</v>
      </c>
      <c r="AP62" s="34">
        <f t="shared" si="8"/>
        <v>-8.6504533333333411E-2</v>
      </c>
      <c r="AQ62" s="34">
        <f t="shared" si="8"/>
        <v>-7.8982400000000064E-2</v>
      </c>
      <c r="AR62" s="34">
        <f t="shared" si="8"/>
        <v>-7.1460266666666716E-2</v>
      </c>
      <c r="AS62" s="34">
        <f t="shared" si="8"/>
        <v>-6.3938133333333369E-2</v>
      </c>
      <c r="AT62" s="34">
        <f t="shared" si="8"/>
        <v>-5.6416000000000022E-2</v>
      </c>
      <c r="AU62" s="34">
        <f t="shared" si="8"/>
        <v>-4.8893866666666674E-2</v>
      </c>
      <c r="AV62" s="34">
        <f t="shared" si="8"/>
        <v>-4.1371733333333327E-2</v>
      </c>
      <c r="AW62" s="34">
        <f t="shared" si="8"/>
        <v>-3.384959999999998E-2</v>
      </c>
      <c r="AX62" s="34">
        <f t="shared" si="8"/>
        <v>-2.6327466666666636E-2</v>
      </c>
      <c r="AY62" s="34">
        <f t="shared" si="8"/>
        <v>-1.974559999999996E-2</v>
      </c>
      <c r="AZ62" s="34">
        <f t="shared" si="8"/>
        <v>-1.4103999999999953E-2</v>
      </c>
      <c r="BA62" s="34">
        <f t="shared" si="8"/>
        <v>-9.4026666666666148E-3</v>
      </c>
      <c r="BB62" s="34">
        <f t="shared" si="8"/>
        <v>-5.6415999999999446E-3</v>
      </c>
      <c r="BC62" s="34">
        <f t="shared" si="8"/>
        <v>-2.8207999999999389E-3</v>
      </c>
      <c r="BD62" s="34">
        <f t="shared" si="8"/>
        <v>-9.4026666666660185E-4</v>
      </c>
    </row>
    <row r="63" spans="1:56" ht="16.5" collapsed="1" x14ac:dyDescent="0.3">
      <c r="A63" s="115"/>
      <c r="B63" s="9" t="s">
        <v>8</v>
      </c>
      <c r="C63" s="11" t="s">
        <v>67</v>
      </c>
      <c r="D63" s="9" t="s">
        <v>40</v>
      </c>
      <c r="E63" s="34">
        <f>AVERAGE(E61:E62)*'Fixed data'!$C$3</f>
        <v>-1.0218348000000021E-3</v>
      </c>
      <c r="F63" s="34">
        <f>AVERAGE(F61:F62)*'Fixed data'!$C$3</f>
        <v>-3.0427969600000061E-3</v>
      </c>
      <c r="G63" s="34">
        <f>AVERAGE(G61:G62)*'Fixed data'!$C$3</f>
        <v>-5.0183442400000104E-3</v>
      </c>
      <c r="H63" s="34">
        <f>AVERAGE(H61:H62)*'Fixed data'!$C$3</f>
        <v>-6.9484766400000142E-3</v>
      </c>
      <c r="I63" s="34">
        <f>AVERAGE(I61:I62)*'Fixed data'!$C$3</f>
        <v>-8.833194160000014E-3</v>
      </c>
      <c r="J63" s="34">
        <f>AVERAGE(J61:J62)*'Fixed data'!$C$3</f>
        <v>-1.0672496800000014E-2</v>
      </c>
      <c r="K63" s="34">
        <f>AVERAGE(K61:K62)*'Fixed data'!$C$3</f>
        <v>-1.2466384560000019E-2</v>
      </c>
      <c r="L63" s="34">
        <f>AVERAGE(L61:L62)*'Fixed data'!$C$3</f>
        <v>-1.4214857440000023E-2</v>
      </c>
      <c r="M63" s="34">
        <f>AVERAGE(M61:M62)*'Fixed data'!$C$3</f>
        <v>-1.4896080640000026E-2</v>
      </c>
      <c r="N63" s="34">
        <f>AVERAGE(N61:N62)*'Fixed data'!$C$3</f>
        <v>-1.4532761600000022E-2</v>
      </c>
      <c r="O63" s="34">
        <f>AVERAGE(O61:O62)*'Fixed data'!$C$3</f>
        <v>-1.4169442560000025E-2</v>
      </c>
      <c r="P63" s="34">
        <f>AVERAGE(P61:P62)*'Fixed data'!$C$3</f>
        <v>-1.380612352000002E-2</v>
      </c>
      <c r="Q63" s="34">
        <f>AVERAGE(Q61:Q62)*'Fixed data'!$C$3</f>
        <v>-1.3442804480000023E-2</v>
      </c>
      <c r="R63" s="34">
        <f>AVERAGE(R61:R62)*'Fixed data'!$C$3</f>
        <v>-1.3079485440000019E-2</v>
      </c>
      <c r="S63" s="34">
        <f>AVERAGE(S61:S62)*'Fixed data'!$C$3</f>
        <v>-1.2716166400000022E-2</v>
      </c>
      <c r="T63" s="34">
        <f>AVERAGE(T61:T62)*'Fixed data'!$C$3</f>
        <v>-1.2352847360000018E-2</v>
      </c>
      <c r="U63" s="34">
        <f>AVERAGE(U61:U62)*'Fixed data'!$C$3</f>
        <v>-1.1989528320000019E-2</v>
      </c>
      <c r="V63" s="34">
        <f>AVERAGE(V61:V62)*'Fixed data'!$C$3</f>
        <v>-1.1626209280000018E-2</v>
      </c>
      <c r="W63" s="34">
        <f>AVERAGE(W61:W62)*'Fixed data'!$C$3</f>
        <v>-1.1262890240000017E-2</v>
      </c>
      <c r="X63" s="34">
        <f>AVERAGE(X61:X62)*'Fixed data'!$C$3</f>
        <v>-1.0899571200000017E-2</v>
      </c>
      <c r="Y63" s="34">
        <f>AVERAGE(Y61:Y62)*'Fixed data'!$C$3</f>
        <v>-1.0536252160000016E-2</v>
      </c>
      <c r="Z63" s="34">
        <f>AVERAGE(Z61:Z62)*'Fixed data'!$C$3</f>
        <v>-1.0172933120000015E-2</v>
      </c>
      <c r="AA63" s="34">
        <f>AVERAGE(AA61:AA62)*'Fixed data'!$C$3</f>
        <v>-9.8096140800000148E-3</v>
      </c>
      <c r="AB63" s="34">
        <f>AVERAGE(AB61:AB62)*'Fixed data'!$C$3</f>
        <v>-9.4462950400000141E-3</v>
      </c>
      <c r="AC63" s="34">
        <f>AVERAGE(AC61:AC62)*'Fixed data'!$C$3</f>
        <v>-9.0829760000000134E-3</v>
      </c>
      <c r="AD63" s="34">
        <f>AVERAGE(AD61:AD62)*'Fixed data'!$C$3</f>
        <v>-8.7196569600000128E-3</v>
      </c>
      <c r="AE63" s="34">
        <f>AVERAGE(AE61:AE62)*'Fixed data'!$C$3</f>
        <v>-8.3563379200000121E-3</v>
      </c>
      <c r="AF63" s="34">
        <f>AVERAGE(AF61:AF62)*'Fixed data'!$C$3</f>
        <v>-7.9930188800000114E-3</v>
      </c>
      <c r="AG63" s="34">
        <f>AVERAGE(AG61:AG62)*'Fixed data'!$C$3</f>
        <v>-7.6296998400000107E-3</v>
      </c>
      <c r="AH63" s="34">
        <f>AVERAGE(AH61:AH62)*'Fixed data'!$C$3</f>
        <v>-7.26638080000001E-3</v>
      </c>
      <c r="AI63" s="34">
        <f>AVERAGE(AI61:AI62)*'Fixed data'!$C$3</f>
        <v>-6.9030617600000094E-3</v>
      </c>
      <c r="AJ63" s="34">
        <f>AVERAGE(AJ61:AJ62)*'Fixed data'!$C$3</f>
        <v>-6.5397427200000087E-3</v>
      </c>
      <c r="AK63" s="34">
        <f>AVERAGE(AK61:AK62)*'Fixed data'!$C$3</f>
        <v>-6.176423680000008E-3</v>
      </c>
      <c r="AL63" s="34">
        <f>AVERAGE(AL61:AL62)*'Fixed data'!$C$3</f>
        <v>-5.8131046400000073E-3</v>
      </c>
      <c r="AM63" s="34">
        <f>AVERAGE(AM61:AM62)*'Fixed data'!$C$3</f>
        <v>-5.4497856000000067E-3</v>
      </c>
      <c r="AN63" s="34">
        <f>AVERAGE(AN61:AN62)*'Fixed data'!$C$3</f>
        <v>-5.086466560000006E-3</v>
      </c>
      <c r="AO63" s="34">
        <f>AVERAGE(AO61:AO62)*'Fixed data'!$C$3</f>
        <v>-4.7231475200000053E-3</v>
      </c>
      <c r="AP63" s="34">
        <f>AVERAGE(AP61:AP62)*'Fixed data'!$C$3</f>
        <v>-4.3598284800000046E-3</v>
      </c>
      <c r="AQ63" s="34">
        <f>AVERAGE(AQ61:AQ62)*'Fixed data'!$C$3</f>
        <v>-3.996509440000004E-3</v>
      </c>
      <c r="AR63" s="34">
        <f>AVERAGE(AR61:AR62)*'Fixed data'!$C$3</f>
        <v>-3.6331904000000029E-3</v>
      </c>
      <c r="AS63" s="34">
        <f>AVERAGE(AS61:AS62)*'Fixed data'!$C$3</f>
        <v>-3.2698713600000022E-3</v>
      </c>
      <c r="AT63" s="34">
        <f>AVERAGE(AT61:AT62)*'Fixed data'!$C$3</f>
        <v>-2.9065523200000015E-3</v>
      </c>
      <c r="AU63" s="34">
        <f>AVERAGE(AU61:AU62)*'Fixed data'!$C$3</f>
        <v>-2.5432332800000008E-3</v>
      </c>
      <c r="AV63" s="34">
        <f>AVERAGE(AV61:AV62)*'Fixed data'!$C$3</f>
        <v>-2.1799142400000002E-3</v>
      </c>
      <c r="AW63" s="34">
        <f>AVERAGE(AW61:AW62)*'Fixed data'!$C$3</f>
        <v>-1.8165951999999995E-3</v>
      </c>
      <c r="AX63" s="34">
        <f>AVERAGE(AX61:AX62)*'Fixed data'!$C$3</f>
        <v>-1.4532761599999988E-3</v>
      </c>
      <c r="AY63" s="34">
        <f>AVERAGE(AY61:AY62)*'Fixed data'!$C$3</f>
        <v>-1.1126645599999984E-3</v>
      </c>
      <c r="AZ63" s="34">
        <f>AVERAGE(AZ61:AZ62)*'Fixed data'!$C$3</f>
        <v>-8.1746783999999783E-4</v>
      </c>
      <c r="BA63" s="34">
        <f>AVERAGE(BA61:BA62)*'Fixed data'!$C$3</f>
        <v>-5.676859999999977E-4</v>
      </c>
      <c r="BB63" s="34">
        <f>AVERAGE(BB61:BB62)*'Fixed data'!$C$3</f>
        <v>-3.6331903999999742E-4</v>
      </c>
      <c r="BC63" s="34">
        <f>AVERAGE(BC61:BC62)*'Fixed data'!$C$3</f>
        <v>-2.0436695999999721E-4</v>
      </c>
      <c r="BD63" s="34">
        <f>AVERAGE(BD61:BD62)*'Fixed data'!$C$3</f>
        <v>-9.0829759999996971E-5</v>
      </c>
    </row>
    <row r="64" spans="1:56" ht="15.75" thickBot="1" x14ac:dyDescent="0.35">
      <c r="A64" s="114"/>
      <c r="B64" s="12" t="s">
        <v>94</v>
      </c>
      <c r="C64" s="12" t="s">
        <v>45</v>
      </c>
      <c r="D64" s="12" t="s">
        <v>40</v>
      </c>
      <c r="E64" s="53">
        <f t="shared" ref="E64:BD64" si="9">E29+E60+E63</f>
        <v>-1.1599834800000021E-2</v>
      </c>
      <c r="F64" s="53">
        <f t="shared" si="9"/>
        <v>-1.4561063626666693E-2</v>
      </c>
      <c r="G64" s="53">
        <f t="shared" si="9"/>
        <v>-1.7476877573333365E-2</v>
      </c>
      <c r="H64" s="53">
        <f t="shared" si="9"/>
        <v>-2.0347276640000037E-2</v>
      </c>
      <c r="I64" s="53">
        <f t="shared" si="9"/>
        <v>-2.3172260826666666E-2</v>
      </c>
      <c r="J64" s="53">
        <f t="shared" si="9"/>
        <v>-2.5951830133333371E-2</v>
      </c>
      <c r="K64" s="53">
        <f t="shared" si="9"/>
        <v>-2.8685984560000044E-2</v>
      </c>
      <c r="L64" s="53">
        <f t="shared" si="9"/>
        <v>-3.1374724106666717E-2</v>
      </c>
      <c r="M64" s="53">
        <f t="shared" si="9"/>
        <v>-2.2418213973333372E-2</v>
      </c>
      <c r="N64" s="53">
        <f t="shared" si="9"/>
        <v>-2.2054894933333367E-2</v>
      </c>
      <c r="O64" s="53">
        <f t="shared" si="9"/>
        <v>-2.169157589333337E-2</v>
      </c>
      <c r="P64" s="53">
        <f t="shared" si="9"/>
        <v>-2.1328256853333366E-2</v>
      </c>
      <c r="Q64" s="53">
        <f t="shared" si="9"/>
        <v>-2.0964937813333369E-2</v>
      </c>
      <c r="R64" s="53">
        <f t="shared" si="9"/>
        <v>-2.0601618773333365E-2</v>
      </c>
      <c r="S64" s="53">
        <f t="shared" si="9"/>
        <v>-2.0238299733333368E-2</v>
      </c>
      <c r="T64" s="53">
        <f t="shared" si="9"/>
        <v>-1.9874980693333363E-2</v>
      </c>
      <c r="U64" s="53">
        <f t="shared" si="9"/>
        <v>-1.9511661653333363E-2</v>
      </c>
      <c r="V64" s="53">
        <f t="shared" si="9"/>
        <v>-1.9148342613333362E-2</v>
      </c>
      <c r="W64" s="53">
        <f t="shared" si="9"/>
        <v>-1.8785023573333361E-2</v>
      </c>
      <c r="X64" s="53">
        <f t="shared" si="9"/>
        <v>-1.8421704533333361E-2</v>
      </c>
      <c r="Y64" s="53">
        <f t="shared" si="9"/>
        <v>-1.805838549333336E-2</v>
      </c>
      <c r="Z64" s="53">
        <f t="shared" si="9"/>
        <v>-1.7695066453333359E-2</v>
      </c>
      <c r="AA64" s="53">
        <f t="shared" si="9"/>
        <v>-1.7331747413333359E-2</v>
      </c>
      <c r="AB64" s="53">
        <f t="shared" si="9"/>
        <v>-1.6968428373333358E-2</v>
      </c>
      <c r="AC64" s="53">
        <f t="shared" si="9"/>
        <v>-1.6605109333333357E-2</v>
      </c>
      <c r="AD64" s="53">
        <f t="shared" si="9"/>
        <v>-1.6241790293333357E-2</v>
      </c>
      <c r="AE64" s="53">
        <f t="shared" si="9"/>
        <v>-1.5878471253333356E-2</v>
      </c>
      <c r="AF64" s="53">
        <f t="shared" si="9"/>
        <v>-1.5515152213333355E-2</v>
      </c>
      <c r="AG64" s="53">
        <f t="shared" si="9"/>
        <v>-1.5151833173333355E-2</v>
      </c>
      <c r="AH64" s="53">
        <f t="shared" si="9"/>
        <v>-1.4788514133333354E-2</v>
      </c>
      <c r="AI64" s="53">
        <f t="shared" si="9"/>
        <v>-1.4425195093333353E-2</v>
      </c>
      <c r="AJ64" s="53">
        <f t="shared" si="9"/>
        <v>-1.4061876053333353E-2</v>
      </c>
      <c r="AK64" s="53">
        <f t="shared" si="9"/>
        <v>-1.3698557013333352E-2</v>
      </c>
      <c r="AL64" s="53">
        <f t="shared" si="9"/>
        <v>-1.3335237973333351E-2</v>
      </c>
      <c r="AM64" s="53">
        <f t="shared" si="9"/>
        <v>-1.2971918933333351E-2</v>
      </c>
      <c r="AN64" s="53">
        <f t="shared" si="9"/>
        <v>-1.260859989333335E-2</v>
      </c>
      <c r="AO64" s="53">
        <f t="shared" si="9"/>
        <v>-1.2245280853333349E-2</v>
      </c>
      <c r="AP64" s="53">
        <f t="shared" si="9"/>
        <v>-1.1881961813333348E-2</v>
      </c>
      <c r="AQ64" s="53">
        <f t="shared" si="9"/>
        <v>-1.1518642773333348E-2</v>
      </c>
      <c r="AR64" s="53">
        <f t="shared" si="9"/>
        <v>-1.1155323733333347E-2</v>
      </c>
      <c r="AS64" s="53">
        <f t="shared" si="9"/>
        <v>-1.0792004693333346E-2</v>
      </c>
      <c r="AT64" s="53">
        <f t="shared" si="9"/>
        <v>-1.0428685653333346E-2</v>
      </c>
      <c r="AU64" s="53">
        <f t="shared" si="9"/>
        <v>-1.0065366613333345E-2</v>
      </c>
      <c r="AV64" s="53">
        <f t="shared" si="9"/>
        <v>-9.7020475733333444E-3</v>
      </c>
      <c r="AW64" s="53">
        <f t="shared" si="9"/>
        <v>-9.3387285333333438E-3</v>
      </c>
      <c r="AX64" s="53">
        <f t="shared" si="9"/>
        <v>-8.9754094933333431E-3</v>
      </c>
      <c r="AY64" s="53">
        <f t="shared" si="9"/>
        <v>-7.6945312266666743E-3</v>
      </c>
      <c r="AZ64" s="53">
        <f t="shared" si="9"/>
        <v>-6.4590678400000051E-3</v>
      </c>
      <c r="BA64" s="53">
        <f t="shared" si="9"/>
        <v>-5.2690193333333364E-3</v>
      </c>
      <c r="BB64" s="53">
        <f t="shared" si="9"/>
        <v>-4.1243857066666674E-3</v>
      </c>
      <c r="BC64" s="53">
        <f t="shared" si="9"/>
        <v>-3.0251669600000028E-3</v>
      </c>
      <c r="BD64" s="53">
        <f t="shared" si="9"/>
        <v>-1.971363093333334E-3</v>
      </c>
    </row>
    <row r="65" spans="1:56" ht="12.75" customHeight="1" x14ac:dyDescent="0.3">
      <c r="A65" s="175" t="s">
        <v>229</v>
      </c>
      <c r="B65" s="9" t="s">
        <v>36</v>
      </c>
      <c r="D65" s="4" t="s">
        <v>40</v>
      </c>
      <c r="E65" s="34">
        <f>'Fixed data'!$G$6*E86/1000000</f>
        <v>0</v>
      </c>
      <c r="F65" s="34">
        <f>'Fixed data'!$G$6*F86/1000000</f>
        <v>1.2052251436753638E-3</v>
      </c>
      <c r="G65" s="34">
        <f>'Fixed data'!$G$6*G86/1000000</f>
        <v>1.2052251436753638E-3</v>
      </c>
      <c r="H65" s="34">
        <f>'Fixed data'!$G$6*H86/1000000</f>
        <v>1.2052251436753638E-3</v>
      </c>
      <c r="I65" s="34">
        <f>'Fixed data'!$G$6*I86/1000000</f>
        <v>1.2052251436753638E-3</v>
      </c>
      <c r="J65" s="34">
        <f>'Fixed data'!$G$6*J86/1000000</f>
        <v>1.2052251436753638E-3</v>
      </c>
      <c r="K65" s="34">
        <f>'Fixed data'!$G$6*K86/1000000</f>
        <v>1.2052251436753638E-3</v>
      </c>
      <c r="L65" s="34">
        <f>'Fixed data'!$G$6*L86/1000000</f>
        <v>1.2052251436753638E-3</v>
      </c>
      <c r="M65" s="34">
        <f>'Fixed data'!$G$6*M86/1000000</f>
        <v>1.2052251436753638E-3</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9.3237842912245213E-5</v>
      </c>
      <c r="G66" s="34">
        <f>G87*'Fixed data'!J$5/1000000</f>
        <v>9.6204343072745399E-5</v>
      </c>
      <c r="H66" s="34">
        <f>H87*'Fixed data'!K$5/1000000</f>
        <v>9.9190604232695309E-5</v>
      </c>
      <c r="I66" s="34">
        <f>I87*'Fixed data'!L$5/1000000</f>
        <v>1.0228117208297006E-4</v>
      </c>
      <c r="J66" s="34">
        <f>J87*'Fixed data'!M$5/1000000</f>
        <v>1.7660270929751275E-4</v>
      </c>
      <c r="K66" s="34">
        <f>K87*'Fixed data'!N$5/1000000</f>
        <v>2.4569321834202887E-4</v>
      </c>
      <c r="L66" s="34">
        <f>L87*'Fixed data'!O$5/1000000</f>
        <v>3.0955269921651855E-4</v>
      </c>
      <c r="M66" s="34">
        <f>M87*'Fixed data'!P$5/1000000</f>
        <v>3.6818115192098169E-4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1.2984629865876089E-3</v>
      </c>
      <c r="G76" s="53">
        <f t="shared" si="10"/>
        <v>1.3014294867481093E-3</v>
      </c>
      <c r="H76" s="53">
        <f t="shared" si="10"/>
        <v>1.304415747908059E-3</v>
      </c>
      <c r="I76" s="53">
        <f t="shared" si="10"/>
        <v>1.3075063157583339E-3</v>
      </c>
      <c r="J76" s="53">
        <f t="shared" si="10"/>
        <v>1.3818278529728765E-3</v>
      </c>
      <c r="K76" s="53">
        <f t="shared" si="10"/>
        <v>1.4509183620173927E-3</v>
      </c>
      <c r="L76" s="53">
        <f t="shared" si="10"/>
        <v>1.5147778428918823E-3</v>
      </c>
      <c r="M76" s="53">
        <f t="shared" si="10"/>
        <v>1.5734062955963454E-3</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-1.1599834800000021E-2</v>
      </c>
      <c r="F77" s="54">
        <f>IF('Fixed data'!$G$19=FALSE,F64+F76,F64)</f>
        <v>-1.3262600640079085E-2</v>
      </c>
      <c r="G77" s="54">
        <f>IF('Fixed data'!$G$19=FALSE,G64+G76,G64)</f>
        <v>-1.6175448086585255E-2</v>
      </c>
      <c r="H77" s="54">
        <f>IF('Fixed data'!$G$19=FALSE,H64+H76,H64)</f>
        <v>-1.9042860892091978E-2</v>
      </c>
      <c r="I77" s="54">
        <f>IF('Fixed data'!$G$19=FALSE,I64+I76,I64)</f>
        <v>-2.1864754510908333E-2</v>
      </c>
      <c r="J77" s="54">
        <f>IF('Fixed data'!$G$19=FALSE,J64+J76,J64)</f>
        <v>-2.4570002280360496E-2</v>
      </c>
      <c r="K77" s="54">
        <f>IF('Fixed data'!$G$19=FALSE,K64+K76,K64)</f>
        <v>-2.723506619798265E-2</v>
      </c>
      <c r="L77" s="54">
        <f>IF('Fixed data'!$G$19=FALSE,L64+L76,L64)</f>
        <v>-2.9859946263774834E-2</v>
      </c>
      <c r="M77" s="54">
        <f>IF('Fixed data'!$G$19=FALSE,M64+M76,M64)</f>
        <v>-2.0844807677737026E-2</v>
      </c>
      <c r="N77" s="54">
        <f>IF('Fixed data'!$G$19=FALSE,N64+N76,N64)</f>
        <v>-2.2054894933333367E-2</v>
      </c>
      <c r="O77" s="54">
        <f>IF('Fixed data'!$G$19=FALSE,O64+O76,O64)</f>
        <v>-2.169157589333337E-2</v>
      </c>
      <c r="P77" s="54">
        <f>IF('Fixed data'!$G$19=FALSE,P64+P76,P64)</f>
        <v>-2.1328256853333366E-2</v>
      </c>
      <c r="Q77" s="54">
        <f>IF('Fixed data'!$G$19=FALSE,Q64+Q76,Q64)</f>
        <v>-2.0964937813333369E-2</v>
      </c>
      <c r="R77" s="54">
        <f>IF('Fixed data'!$G$19=FALSE,R64+R76,R64)</f>
        <v>-2.0601618773333365E-2</v>
      </c>
      <c r="S77" s="54">
        <f>IF('Fixed data'!$G$19=FALSE,S64+S76,S64)</f>
        <v>-2.0238299733333368E-2</v>
      </c>
      <c r="T77" s="54">
        <f>IF('Fixed data'!$G$19=FALSE,T64+T76,T64)</f>
        <v>-1.9874980693333363E-2</v>
      </c>
      <c r="U77" s="54">
        <f>IF('Fixed data'!$G$19=FALSE,U64+U76,U64)</f>
        <v>-1.9511661653333363E-2</v>
      </c>
      <c r="V77" s="54">
        <f>IF('Fixed data'!$G$19=FALSE,V64+V76,V64)</f>
        <v>-1.9148342613333362E-2</v>
      </c>
      <c r="W77" s="54">
        <f>IF('Fixed data'!$G$19=FALSE,W64+W76,W64)</f>
        <v>-1.8785023573333361E-2</v>
      </c>
      <c r="X77" s="54">
        <f>IF('Fixed data'!$G$19=FALSE,X64+X76,X64)</f>
        <v>-1.8421704533333361E-2</v>
      </c>
      <c r="Y77" s="54">
        <f>IF('Fixed data'!$G$19=FALSE,Y64+Y76,Y64)</f>
        <v>-1.805838549333336E-2</v>
      </c>
      <c r="Z77" s="54">
        <f>IF('Fixed data'!$G$19=FALSE,Z64+Z76,Z64)</f>
        <v>-1.7695066453333359E-2</v>
      </c>
      <c r="AA77" s="54">
        <f>IF('Fixed data'!$G$19=FALSE,AA64+AA76,AA64)</f>
        <v>-1.7331747413333359E-2</v>
      </c>
      <c r="AB77" s="54">
        <f>IF('Fixed data'!$G$19=FALSE,AB64+AB76,AB64)</f>
        <v>-1.6968428373333358E-2</v>
      </c>
      <c r="AC77" s="54">
        <f>IF('Fixed data'!$G$19=FALSE,AC64+AC76,AC64)</f>
        <v>-1.6605109333333357E-2</v>
      </c>
      <c r="AD77" s="54">
        <f>IF('Fixed data'!$G$19=FALSE,AD64+AD76,AD64)</f>
        <v>-1.6241790293333357E-2</v>
      </c>
      <c r="AE77" s="54">
        <f>IF('Fixed data'!$G$19=FALSE,AE64+AE76,AE64)</f>
        <v>-1.5878471253333356E-2</v>
      </c>
      <c r="AF77" s="54">
        <f>IF('Fixed data'!$G$19=FALSE,AF64+AF76,AF64)</f>
        <v>-1.5515152213333355E-2</v>
      </c>
      <c r="AG77" s="54">
        <f>IF('Fixed data'!$G$19=FALSE,AG64+AG76,AG64)</f>
        <v>-1.5151833173333355E-2</v>
      </c>
      <c r="AH77" s="54">
        <f>IF('Fixed data'!$G$19=FALSE,AH64+AH76,AH64)</f>
        <v>-1.4788514133333354E-2</v>
      </c>
      <c r="AI77" s="54">
        <f>IF('Fixed data'!$G$19=FALSE,AI64+AI76,AI64)</f>
        <v>-1.4425195093333353E-2</v>
      </c>
      <c r="AJ77" s="54">
        <f>IF('Fixed data'!$G$19=FALSE,AJ64+AJ76,AJ64)</f>
        <v>-1.4061876053333353E-2</v>
      </c>
      <c r="AK77" s="54">
        <f>IF('Fixed data'!$G$19=FALSE,AK64+AK76,AK64)</f>
        <v>-1.3698557013333352E-2</v>
      </c>
      <c r="AL77" s="54">
        <f>IF('Fixed data'!$G$19=FALSE,AL64+AL76,AL64)</f>
        <v>-1.3335237973333351E-2</v>
      </c>
      <c r="AM77" s="54">
        <f>IF('Fixed data'!$G$19=FALSE,AM64+AM76,AM64)</f>
        <v>-1.2971918933333351E-2</v>
      </c>
      <c r="AN77" s="54">
        <f>IF('Fixed data'!$G$19=FALSE,AN64+AN76,AN64)</f>
        <v>-1.260859989333335E-2</v>
      </c>
      <c r="AO77" s="54">
        <f>IF('Fixed data'!$G$19=FALSE,AO64+AO76,AO64)</f>
        <v>-1.2245280853333349E-2</v>
      </c>
      <c r="AP77" s="54">
        <f>IF('Fixed data'!$G$19=FALSE,AP64+AP76,AP64)</f>
        <v>-1.1881961813333348E-2</v>
      </c>
      <c r="AQ77" s="54">
        <f>IF('Fixed data'!$G$19=FALSE,AQ64+AQ76,AQ64)</f>
        <v>-1.1518642773333348E-2</v>
      </c>
      <c r="AR77" s="54">
        <f>IF('Fixed data'!$G$19=FALSE,AR64+AR76,AR64)</f>
        <v>-1.1155323733333347E-2</v>
      </c>
      <c r="AS77" s="54">
        <f>IF('Fixed data'!$G$19=FALSE,AS64+AS76,AS64)</f>
        <v>-1.0792004693333346E-2</v>
      </c>
      <c r="AT77" s="54">
        <f>IF('Fixed data'!$G$19=FALSE,AT64+AT76,AT64)</f>
        <v>-1.0428685653333346E-2</v>
      </c>
      <c r="AU77" s="54">
        <f>IF('Fixed data'!$G$19=FALSE,AU64+AU76,AU64)</f>
        <v>-1.0065366613333345E-2</v>
      </c>
      <c r="AV77" s="54">
        <f>IF('Fixed data'!$G$19=FALSE,AV64+AV76,AV64)</f>
        <v>-9.7020475733333444E-3</v>
      </c>
      <c r="AW77" s="54">
        <f>IF('Fixed data'!$G$19=FALSE,AW64+AW76,AW64)</f>
        <v>-9.3387285333333438E-3</v>
      </c>
      <c r="AX77" s="54">
        <f>IF('Fixed data'!$G$19=FALSE,AX64+AX76,AX64)</f>
        <v>-8.9754094933333431E-3</v>
      </c>
      <c r="AY77" s="54">
        <f>IF('Fixed data'!$G$19=FALSE,AY64+AY76,AY64)</f>
        <v>-7.6945312266666743E-3</v>
      </c>
      <c r="AZ77" s="54">
        <f>IF('Fixed data'!$G$19=FALSE,AZ64+AZ76,AZ64)</f>
        <v>-6.4590678400000051E-3</v>
      </c>
      <c r="BA77" s="54">
        <f>IF('Fixed data'!$G$19=FALSE,BA64+BA76,BA64)</f>
        <v>-5.2690193333333364E-3</v>
      </c>
      <c r="BB77" s="54">
        <f>IF('Fixed data'!$G$19=FALSE,BB64+BB76,BB64)</f>
        <v>-4.1243857066666674E-3</v>
      </c>
      <c r="BC77" s="54">
        <f>IF('Fixed data'!$G$19=FALSE,BC64+BC76,BC64)</f>
        <v>-3.0251669600000028E-3</v>
      </c>
      <c r="BD77" s="54">
        <f>IF('Fixed data'!$G$19=FALSE,BD64+BD76,BD64)</f>
        <v>-1.971363093333334E-3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-1.1207569855072486E-2</v>
      </c>
      <c r="F80" s="55">
        <f t="shared" ref="F80:BD80" si="11">F77*F78</f>
        <v>-1.2380779612200132E-2</v>
      </c>
      <c r="G80" s="55">
        <f t="shared" si="11"/>
        <v>-1.458932741260734E-2</v>
      </c>
      <c r="H80" s="55">
        <f t="shared" si="11"/>
        <v>-1.6594753117558658E-2</v>
      </c>
      <c r="I80" s="55">
        <f t="shared" si="11"/>
        <v>-1.8409536598133693E-2</v>
      </c>
      <c r="J80" s="55">
        <f t="shared" si="11"/>
        <v>-1.9987712685716218E-2</v>
      </c>
      <c r="K80" s="55">
        <f t="shared" si="11"/>
        <v>-2.1406515845239792E-2</v>
      </c>
      <c r="L80" s="55">
        <f t="shared" si="11"/>
        <v>-2.2675988260706863E-2</v>
      </c>
      <c r="M80" s="55">
        <f t="shared" si="11"/>
        <v>-1.5294481002491521E-2</v>
      </c>
      <c r="N80" s="55">
        <f t="shared" si="11"/>
        <v>-1.5635129952632356E-2</v>
      </c>
      <c r="O80" s="55">
        <f t="shared" si="11"/>
        <v>-1.4857551932171387E-2</v>
      </c>
      <c r="P80" s="55">
        <f t="shared" si="11"/>
        <v>-1.4114684167156675E-2</v>
      </c>
      <c r="Q80" s="55">
        <f t="shared" si="11"/>
        <v>-1.3405068303897816E-2</v>
      </c>
      <c r="R80" s="55">
        <f t="shared" si="11"/>
        <v>-1.2727304928387402E-2</v>
      </c>
      <c r="S80" s="55">
        <f t="shared" si="11"/>
        <v>-1.2080051247743579E-2</v>
      </c>
      <c r="T80" s="55">
        <f t="shared" si="11"/>
        <v>-1.1462018861062616E-2</v>
      </c>
      <c r="U80" s="55">
        <f t="shared" si="11"/>
        <v>-1.0871971616286063E-2</v>
      </c>
      <c r="V80" s="55">
        <f t="shared" si="11"/>
        <v>-1.030872354981403E-2</v>
      </c>
      <c r="W80" s="55">
        <f t="shared" si="11"/>
        <v>-9.7711369057191348E-3</v>
      </c>
      <c r="X80" s="55">
        <f t="shared" si="11"/>
        <v>-9.258120231533596E-3</v>
      </c>
      <c r="Y80" s="55">
        <f t="shared" si="11"/>
        <v>-8.7686265476957809E-3</v>
      </c>
      <c r="Z80" s="55">
        <f t="shared" si="11"/>
        <v>-8.3016515878519149E-3</v>
      </c>
      <c r="AA80" s="55">
        <f t="shared" si="11"/>
        <v>-7.8562321073142264E-3</v>
      </c>
      <c r="AB80" s="55">
        <f t="shared" si="11"/>
        <v>-7.431444257078145E-3</v>
      </c>
      <c r="AC80" s="55">
        <f t="shared" si="11"/>
        <v>-7.0264020208990014E-3</v>
      </c>
      <c r="AD80" s="55">
        <f t="shared" si="11"/>
        <v>-6.6402557130227427E-3</v>
      </c>
      <c r="AE80" s="55">
        <f t="shared" si="11"/>
        <v>-6.2721905342557121E-3</v>
      </c>
      <c r="AF80" s="55">
        <f t="shared" si="11"/>
        <v>-5.9214251841457977E-3</v>
      </c>
      <c r="AG80" s="55">
        <f t="shared" si="11"/>
        <v>-5.5872105271311734E-3</v>
      </c>
      <c r="AH80" s="55">
        <f t="shared" si="11"/>
        <v>-5.268828310593692E-3</v>
      </c>
      <c r="AI80" s="55">
        <f t="shared" si="11"/>
        <v>-5.7698926037739488E-3</v>
      </c>
      <c r="AJ80" s="55">
        <f t="shared" si="11"/>
        <v>-5.4607472409530945E-3</v>
      </c>
      <c r="AK80" s="55">
        <f t="shared" si="11"/>
        <v>-5.1647155364213633E-3</v>
      </c>
      <c r="AL80" s="55">
        <f t="shared" si="11"/>
        <v>-4.8812958469930398E-3</v>
      </c>
      <c r="AM80" s="55">
        <f t="shared" si="11"/>
        <v>-4.6100046266229575E-3</v>
      </c>
      <c r="AN80" s="55">
        <f t="shared" si="11"/>
        <v>-4.3503757977662871E-3</v>
      </c>
      <c r="AO80" s="55">
        <f t="shared" si="11"/>
        <v>-4.1019601440056511E-3</v>
      </c>
      <c r="AP80" s="55">
        <f t="shared" si="11"/>
        <v>-3.8643247232400353E-3</v>
      </c>
      <c r="AQ80" s="55">
        <f t="shared" si="11"/>
        <v>-3.6370523007529646E-3</v>
      </c>
      <c r="AR80" s="55">
        <f t="shared" si="11"/>
        <v>-3.4197408014997395E-3</v>
      </c>
      <c r="AS80" s="55">
        <f t="shared" si="11"/>
        <v>-3.2120027809751134E-3</v>
      </c>
      <c r="AT80" s="55">
        <f t="shared" si="11"/>
        <v>-3.0134649140437309E-3</v>
      </c>
      <c r="AU80" s="55">
        <f t="shared" si="11"/>
        <v>-2.8237675011358022E-3</v>
      </c>
      <c r="AV80" s="55">
        <f t="shared" si="11"/>
        <v>-2.6425639912301081E-3</v>
      </c>
      <c r="AW80" s="55">
        <f t="shared" si="11"/>
        <v>-2.4695205210653408E-3</v>
      </c>
      <c r="AX80" s="55">
        <f t="shared" si="11"/>
        <v>-2.3043154700391122E-3</v>
      </c>
      <c r="AY80" s="55">
        <f t="shared" si="11"/>
        <v>-1.9179293506391159E-3</v>
      </c>
      <c r="AZ80" s="55">
        <f t="shared" si="11"/>
        <v>-1.5630866725279255E-3</v>
      </c>
      <c r="BA80" s="55">
        <f t="shared" si="11"/>
        <v>-1.2379576318868964E-3</v>
      </c>
      <c r="BB80" s="55">
        <f t="shared" si="11"/>
        <v>-9.408015794743343E-4</v>
      </c>
      <c r="BC80" s="55">
        <f t="shared" si="11"/>
        <v>-6.6996310788548362E-4</v>
      </c>
      <c r="BD80" s="55">
        <f t="shared" si="11"/>
        <v>-4.2386829901551801E-4</v>
      </c>
    </row>
    <row r="81" spans="1:56" x14ac:dyDescent="0.3">
      <c r="A81" s="74"/>
      <c r="B81" s="15" t="s">
        <v>18</v>
      </c>
      <c r="C81" s="15"/>
      <c r="D81" s="14" t="s">
        <v>40</v>
      </c>
      <c r="E81" s="56">
        <f>+E80</f>
        <v>-1.1207569855072486E-2</v>
      </c>
      <c r="F81" s="56">
        <f t="shared" ref="F81:BD81" si="12">+E81+F80</f>
        <v>-2.3588349467272618E-2</v>
      </c>
      <c r="G81" s="56">
        <f t="shared" si="12"/>
        <v>-3.8177676879879954E-2</v>
      </c>
      <c r="H81" s="56">
        <f t="shared" si="12"/>
        <v>-5.4772429997438615E-2</v>
      </c>
      <c r="I81" s="56">
        <f t="shared" si="12"/>
        <v>-7.3181966595572301E-2</v>
      </c>
      <c r="J81" s="56">
        <f t="shared" si="12"/>
        <v>-9.3169679281288525E-2</v>
      </c>
      <c r="K81" s="56">
        <f t="shared" si="12"/>
        <v>-0.11457619512652832</v>
      </c>
      <c r="L81" s="56">
        <f t="shared" si="12"/>
        <v>-0.13725218338723519</v>
      </c>
      <c r="M81" s="56">
        <f t="shared" si="12"/>
        <v>-0.15254666438972672</v>
      </c>
      <c r="N81" s="56">
        <f t="shared" si="12"/>
        <v>-0.16818179434235908</v>
      </c>
      <c r="O81" s="56">
        <f t="shared" si="12"/>
        <v>-0.18303934627453047</v>
      </c>
      <c r="P81" s="56">
        <f t="shared" si="12"/>
        <v>-0.19715403044168714</v>
      </c>
      <c r="Q81" s="56">
        <f t="shared" si="12"/>
        <v>-0.21055909874558495</v>
      </c>
      <c r="R81" s="56">
        <f t="shared" si="12"/>
        <v>-0.22328640367397234</v>
      </c>
      <c r="S81" s="56">
        <f t="shared" si="12"/>
        <v>-0.23536645492171593</v>
      </c>
      <c r="T81" s="56">
        <f t="shared" si="12"/>
        <v>-0.24682847378277856</v>
      </c>
      <c r="U81" s="56">
        <f t="shared" si="12"/>
        <v>-0.25770044539906461</v>
      </c>
      <c r="V81" s="56">
        <f t="shared" si="12"/>
        <v>-0.26800916894887866</v>
      </c>
      <c r="W81" s="56">
        <f t="shared" si="12"/>
        <v>-0.27778030585459779</v>
      </c>
      <c r="X81" s="56">
        <f t="shared" si="12"/>
        <v>-0.28703842608613139</v>
      </c>
      <c r="Y81" s="56">
        <f t="shared" si="12"/>
        <v>-0.29580705263382717</v>
      </c>
      <c r="Z81" s="56">
        <f t="shared" si="12"/>
        <v>-0.30410870422167907</v>
      </c>
      <c r="AA81" s="56">
        <f t="shared" si="12"/>
        <v>-0.3119649363289933</v>
      </c>
      <c r="AB81" s="56">
        <f t="shared" si="12"/>
        <v>-0.31939638058607145</v>
      </c>
      <c r="AC81" s="56">
        <f t="shared" si="12"/>
        <v>-0.32642278260697044</v>
      </c>
      <c r="AD81" s="56">
        <f t="shared" si="12"/>
        <v>-0.33306303831999318</v>
      </c>
      <c r="AE81" s="56">
        <f t="shared" si="12"/>
        <v>-0.33933522885424888</v>
      </c>
      <c r="AF81" s="56">
        <f t="shared" si="12"/>
        <v>-0.34525665403839467</v>
      </c>
      <c r="AG81" s="56">
        <f t="shared" si="12"/>
        <v>-0.35084386456552585</v>
      </c>
      <c r="AH81" s="56">
        <f t="shared" si="12"/>
        <v>-0.35611269287611952</v>
      </c>
      <c r="AI81" s="56">
        <f t="shared" si="12"/>
        <v>-0.36188258547989349</v>
      </c>
      <c r="AJ81" s="56">
        <f t="shared" si="12"/>
        <v>-0.36734333272084657</v>
      </c>
      <c r="AK81" s="56">
        <f t="shared" si="12"/>
        <v>-0.37250804825726791</v>
      </c>
      <c r="AL81" s="56">
        <f t="shared" si="12"/>
        <v>-0.37738934410426095</v>
      </c>
      <c r="AM81" s="56">
        <f t="shared" si="12"/>
        <v>-0.38199934873088393</v>
      </c>
      <c r="AN81" s="56">
        <f t="shared" si="12"/>
        <v>-0.38634972452865024</v>
      </c>
      <c r="AO81" s="56">
        <f t="shared" si="12"/>
        <v>-0.3904516846726559</v>
      </c>
      <c r="AP81" s="56">
        <f t="shared" si="12"/>
        <v>-0.39431600939589595</v>
      </c>
      <c r="AQ81" s="56">
        <f t="shared" si="12"/>
        <v>-0.3979530616966489</v>
      </c>
      <c r="AR81" s="56">
        <f t="shared" si="12"/>
        <v>-0.40137280249814866</v>
      </c>
      <c r="AS81" s="56">
        <f t="shared" si="12"/>
        <v>-0.40458480527912377</v>
      </c>
      <c r="AT81" s="56">
        <f t="shared" si="12"/>
        <v>-0.40759827019316752</v>
      </c>
      <c r="AU81" s="56">
        <f t="shared" si="12"/>
        <v>-0.4104220376943033</v>
      </c>
      <c r="AV81" s="56">
        <f t="shared" si="12"/>
        <v>-0.41306460168553338</v>
      </c>
      <c r="AW81" s="56">
        <f t="shared" si="12"/>
        <v>-0.41553412220659874</v>
      </c>
      <c r="AX81" s="56">
        <f t="shared" si="12"/>
        <v>-0.41783843767663786</v>
      </c>
      <c r="AY81" s="56">
        <f t="shared" si="12"/>
        <v>-0.41975636702727698</v>
      </c>
      <c r="AZ81" s="56">
        <f t="shared" si="12"/>
        <v>-0.42131945369980489</v>
      </c>
      <c r="BA81" s="56">
        <f t="shared" si="12"/>
        <v>-0.42255741133169178</v>
      </c>
      <c r="BB81" s="56">
        <f t="shared" si="12"/>
        <v>-0.42349821291116613</v>
      </c>
      <c r="BC81" s="56">
        <f t="shared" si="12"/>
        <v>-0.4241681760190516</v>
      </c>
      <c r="BD81" s="56">
        <f t="shared" si="12"/>
        <v>-0.42459204431806713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33">
        <f>'[2]ED1 Asset Replacement Volumes'!E$25</f>
        <v>24.890407911942184</v>
      </c>
      <c r="G86" s="33">
        <f>'[2]ED1 Asset Replacement Volumes'!F$25</f>
        <v>24.890407911942184</v>
      </c>
      <c r="H86" s="33">
        <f>'[2]ED1 Asset Replacement Volumes'!G$25</f>
        <v>24.890407911942184</v>
      </c>
      <c r="I86" s="33">
        <f>'[2]ED1 Asset Replacement Volumes'!H$25</f>
        <v>24.890407911942184</v>
      </c>
      <c r="J86" s="33">
        <f>'[2]ED1 Asset Replacement Volumes'!I$25</f>
        <v>24.890407911942184</v>
      </c>
      <c r="K86" s="33">
        <f>'[2]ED1 Asset Replacement Volumes'!J$25</f>
        <v>24.890407911942184</v>
      </c>
      <c r="L86" s="33">
        <f>'[2]ED1 Asset Replacement Volumes'!K$25</f>
        <v>24.890407911942184</v>
      </c>
      <c r="M86" s="33">
        <f>'[2]ED1 Asset Replacement Volumes'!L$25</f>
        <v>24.890407911942184</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4">
        <f>F86*'Fixed data'!I$12</f>
        <v>12.155268039408837</v>
      </c>
      <c r="G87" s="144">
        <f>G86*'Fixed data'!J$12</f>
        <v>11.794469131521279</v>
      </c>
      <c r="H87" s="144">
        <f>H86*'Fixed data'!K$12</f>
        <v>11.433670223633721</v>
      </c>
      <c r="I87" s="144">
        <f>I86*'Fixed data'!L$12</f>
        <v>11.072871315746163</v>
      </c>
      <c r="J87" s="144">
        <f>J86*'Fixed data'!M$12</f>
        <v>10.712072407858605</v>
      </c>
      <c r="K87" s="144">
        <f>K86*'Fixed data'!N$12</f>
        <v>10.351273499971047</v>
      </c>
      <c r="L87" s="144">
        <f>L86*'Fixed data'!O$12</f>
        <v>9.9904745920834888</v>
      </c>
      <c r="M87" s="144">
        <f>M86*'Fixed data'!P$12</f>
        <v>9.6296756841959308</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35" sqref="C35"/>
    </sheetView>
  </sheetViews>
  <sheetFormatPr defaultRowHeight="15" x14ac:dyDescent="0.25"/>
  <cols>
    <col min="1" max="1" width="5.85546875" customWidth="1"/>
    <col min="2" max="2" width="49.140625" bestFit="1" customWidth="1"/>
    <col min="3" max="3" width="92" customWidth="1"/>
  </cols>
  <sheetData>
    <row r="1" spans="1:3" ht="18.75" x14ac:dyDescent="0.3">
      <c r="A1" s="1" t="s">
        <v>81</v>
      </c>
    </row>
    <row r="2" spans="1:3" x14ac:dyDescent="0.25">
      <c r="A2" t="s">
        <v>77</v>
      </c>
    </row>
    <row r="4" spans="1:3" ht="15.75" thickBot="1" x14ac:dyDescent="0.3"/>
    <row r="5" spans="1:3" x14ac:dyDescent="0.25">
      <c r="A5" s="182" t="s">
        <v>11</v>
      </c>
      <c r="B5" s="132" t="s">
        <v>160</v>
      </c>
      <c r="C5" s="135" t="s">
        <v>341</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row r="11" spans="1:3" ht="15.75" x14ac:dyDescent="0.3">
      <c r="A11" s="175" t="s">
        <v>300</v>
      </c>
      <c r="B11" s="132" t="s">
        <v>160</v>
      </c>
      <c r="C11" s="136" t="s">
        <v>342</v>
      </c>
    </row>
    <row r="12" spans="1:3" ht="15.75" x14ac:dyDescent="0.3">
      <c r="A12" s="176"/>
      <c r="B12" s="61" t="s">
        <v>197</v>
      </c>
      <c r="C12" s="137"/>
    </row>
    <row r="13" spans="1:3" ht="15.75" x14ac:dyDescent="0.3">
      <c r="A13" s="176"/>
      <c r="B13" s="61" t="s">
        <v>197</v>
      </c>
      <c r="C13" s="137"/>
    </row>
    <row r="14" spans="1:3" ht="15.75" x14ac:dyDescent="0.3">
      <c r="A14" s="176"/>
      <c r="B14" s="61" t="s">
        <v>197</v>
      </c>
      <c r="C14" s="137"/>
    </row>
    <row r="15" spans="1:3" ht="15.75" x14ac:dyDescent="0.3">
      <c r="A15" s="176"/>
      <c r="B15" s="61" t="s">
        <v>197</v>
      </c>
      <c r="C15" s="137"/>
    </row>
    <row r="16" spans="1:3" ht="15.75" x14ac:dyDescent="0.3">
      <c r="A16" s="176"/>
      <c r="B16" s="61" t="s">
        <v>197</v>
      </c>
      <c r="C16" s="137"/>
    </row>
    <row r="17" spans="1:3" ht="16.5" thickBot="1" x14ac:dyDescent="0.35">
      <c r="A17" s="177"/>
      <c r="B17" s="125" t="s">
        <v>320</v>
      </c>
      <c r="C17" s="134"/>
    </row>
    <row r="18" spans="1:3" ht="15.75" thickBot="1" x14ac:dyDescent="0.3"/>
    <row r="19" spans="1:3" ht="15.75" x14ac:dyDescent="0.3">
      <c r="A19" s="175" t="s">
        <v>229</v>
      </c>
      <c r="B19" s="138" t="s">
        <v>36</v>
      </c>
      <c r="C19" s="139" t="s">
        <v>343</v>
      </c>
    </row>
    <row r="20" spans="1:3" ht="15.75" x14ac:dyDescent="0.3">
      <c r="A20" s="176"/>
      <c r="B20" s="9" t="s">
        <v>201</v>
      </c>
      <c r="C20" s="140"/>
    </row>
    <row r="21" spans="1:3" ht="15.75" x14ac:dyDescent="0.3">
      <c r="A21" s="176"/>
      <c r="B21" s="9" t="s">
        <v>297</v>
      </c>
      <c r="C21" s="141"/>
    </row>
    <row r="22" spans="1:3" ht="15.75" x14ac:dyDescent="0.3">
      <c r="A22" s="176"/>
      <c r="B22" s="9" t="s">
        <v>298</v>
      </c>
      <c r="C22" s="140"/>
    </row>
    <row r="23" spans="1:3" ht="15.75" x14ac:dyDescent="0.3">
      <c r="A23" s="176"/>
      <c r="B23" s="9" t="s">
        <v>202</v>
      </c>
      <c r="C23" s="140"/>
    </row>
    <row r="24" spans="1:3" ht="15.75" x14ac:dyDescent="0.3">
      <c r="A24" s="176"/>
      <c r="B24" s="9" t="s">
        <v>69</v>
      </c>
      <c r="C24" s="140"/>
    </row>
    <row r="25" spans="1:3" ht="15.75" x14ac:dyDescent="0.3">
      <c r="A25" s="176"/>
      <c r="B25" s="9" t="s">
        <v>70</v>
      </c>
      <c r="C25" s="140"/>
    </row>
    <row r="26" spans="1:3" ht="15.75" x14ac:dyDescent="0.3">
      <c r="A26" s="176"/>
      <c r="B26" s="9" t="s">
        <v>83</v>
      </c>
      <c r="C26" s="140"/>
    </row>
    <row r="27" spans="1:3" ht="15.75" x14ac:dyDescent="0.3">
      <c r="A27" s="176"/>
      <c r="B27" s="9" t="s">
        <v>37</v>
      </c>
      <c r="C27" s="140"/>
    </row>
    <row r="28" spans="1:3" ht="15.75" x14ac:dyDescent="0.3">
      <c r="A28" s="176"/>
      <c r="B28" s="9" t="s">
        <v>38</v>
      </c>
      <c r="C28" s="140"/>
    </row>
    <row r="29" spans="1:3" ht="15.75" x14ac:dyDescent="0.3">
      <c r="A29" s="176"/>
      <c r="B29" s="9" t="s">
        <v>210</v>
      </c>
      <c r="C29" s="140"/>
    </row>
    <row r="30" spans="1:3" ht="16.5" thickBot="1" x14ac:dyDescent="0.35">
      <c r="A30" s="177"/>
      <c r="B30" s="13" t="s">
        <v>100</v>
      </c>
      <c r="C30" s="142"/>
    </row>
  </sheetData>
  <mergeCells count="3">
    <mergeCell ref="A5:A10"/>
    <mergeCell ref="A11:A17"/>
    <mergeCell ref="A19:A30"/>
  </mergeCells>
  <dataValidations count="2">
    <dataValidation type="list" allowBlank="1" showInputMessage="1" showErrorMessage="1" sqref="B5:B10">
      <formula1>$B$113:$B$159</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G15" sqref="G1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-0.19562420394243191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-0.25367852938506613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-0.2920360910928862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-0.33058872268148792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Volumes'!R$18</f>
        <v>-2.0784119999999997</v>
      </c>
      <c r="F13" s="62">
        <f>'Baseline scenario'!F7-'[2]ED1 Asset Replacement Volumes'!S$18</f>
        <v>-2.0582119999999997</v>
      </c>
      <c r="G13" s="62">
        <f>'Baseline scenario'!G7-'[2]ED1 Asset Replacement Volumes'!T$18</f>
        <v>-2.0372119999999998</v>
      </c>
      <c r="H13" s="62">
        <f>'Baseline scenario'!H7-'[2]ED1 Asset Replacement Volumes'!U$18</f>
        <v>-2.0158119999999999</v>
      </c>
      <c r="I13" s="62">
        <f>'Baseline scenario'!I7-'[2]ED1 Asset Replacement Volumes'!V$18</f>
        <v>-1.9942120000000001</v>
      </c>
      <c r="J13" s="62">
        <f>'Baseline scenario'!J7-'[2]ED1 Asset Replacement Volumes'!W$18</f>
        <v>-1.9740120000000001</v>
      </c>
      <c r="K13" s="62">
        <f>'Baseline scenario'!K7-'[2]ED1 Asset Replacement Volumes'!X$18</f>
        <v>-1.9522120000000001</v>
      </c>
      <c r="L13" s="62">
        <f>'Baseline scenario'!L7-'[2]ED1 Asset Replacement Volumes'!Y$18</f>
        <v>-1.9314120000000001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-2.0784119999999997</v>
      </c>
      <c r="F18" s="59">
        <f t="shared" ref="F18:AW18" si="0">SUM(F13:F17)</f>
        <v>-2.0582119999999997</v>
      </c>
      <c r="G18" s="59">
        <f t="shared" si="0"/>
        <v>-2.0372119999999998</v>
      </c>
      <c r="H18" s="59">
        <f t="shared" si="0"/>
        <v>-2.0158119999999999</v>
      </c>
      <c r="I18" s="59">
        <f t="shared" si="0"/>
        <v>-1.9942120000000001</v>
      </c>
      <c r="J18" s="59">
        <f t="shared" si="0"/>
        <v>-1.9740120000000001</v>
      </c>
      <c r="K18" s="59">
        <f t="shared" si="0"/>
        <v>-1.9522120000000001</v>
      </c>
      <c r="L18" s="59">
        <f t="shared" si="0"/>
        <v>-1.9314120000000001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2.0360999999999998</v>
      </c>
      <c r="F19" s="33">
        <f>-'Baseline scenario'!F7</f>
        <v>2.0158999999999998</v>
      </c>
      <c r="G19" s="33">
        <f>-'Baseline scenario'!G7</f>
        <v>1.9948999999999999</v>
      </c>
      <c r="H19" s="33">
        <f>-'Baseline scenario'!H7</f>
        <v>1.9735</v>
      </c>
      <c r="I19" s="33">
        <f>-'Baseline scenario'!I7</f>
        <v>1.9519</v>
      </c>
      <c r="J19" s="33">
        <f>-'Baseline scenario'!J7</f>
        <v>1.9317</v>
      </c>
      <c r="K19" s="33">
        <f>-'Baseline scenario'!K7</f>
        <v>1.9098999999999999</v>
      </c>
      <c r="L19" s="33">
        <f>-'Baseline scenario'!L7</f>
        <v>1.8891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2.0360999999999998</v>
      </c>
      <c r="F25" s="67">
        <f t="shared" ref="F25:BD25" si="1">SUM(F19:F24)</f>
        <v>2.0158999999999998</v>
      </c>
      <c r="G25" s="67">
        <f t="shared" si="1"/>
        <v>1.9948999999999999</v>
      </c>
      <c r="H25" s="67">
        <f t="shared" si="1"/>
        <v>1.9735</v>
      </c>
      <c r="I25" s="67">
        <f t="shared" si="1"/>
        <v>1.9519</v>
      </c>
      <c r="J25" s="67">
        <f t="shared" si="1"/>
        <v>1.9317</v>
      </c>
      <c r="K25" s="67">
        <f t="shared" si="1"/>
        <v>1.9098999999999999</v>
      </c>
      <c r="L25" s="67">
        <f t="shared" si="1"/>
        <v>1.8891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-4.2311999999999905E-2</v>
      </c>
      <c r="F26" s="59">
        <f t="shared" ref="F26:BD26" si="2">F18+F25</f>
        <v>-4.2311999999999905E-2</v>
      </c>
      <c r="G26" s="59">
        <f t="shared" si="2"/>
        <v>-4.2311999999999905E-2</v>
      </c>
      <c r="H26" s="59">
        <f t="shared" si="2"/>
        <v>-4.2311999999999905E-2</v>
      </c>
      <c r="I26" s="59">
        <f t="shared" si="2"/>
        <v>-4.2312000000000127E-2</v>
      </c>
      <c r="J26" s="59">
        <f t="shared" si="2"/>
        <v>-4.2312000000000127E-2</v>
      </c>
      <c r="K26" s="59">
        <f t="shared" si="2"/>
        <v>-4.2312000000000127E-2</v>
      </c>
      <c r="L26" s="59">
        <f t="shared" si="2"/>
        <v>-4.2312000000000127E-2</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-3.3849599999999924E-2</v>
      </c>
      <c r="F28" s="34">
        <f t="shared" ref="F28:AW28" si="4">F26*F27</f>
        <v>-3.3849599999999924E-2</v>
      </c>
      <c r="G28" s="34">
        <f t="shared" si="4"/>
        <v>-3.3849599999999924E-2</v>
      </c>
      <c r="H28" s="34">
        <f t="shared" si="4"/>
        <v>-3.3849599999999924E-2</v>
      </c>
      <c r="I28" s="34">
        <f t="shared" si="4"/>
        <v>-3.3849600000000105E-2</v>
      </c>
      <c r="J28" s="34">
        <f t="shared" si="4"/>
        <v>-3.3849600000000105E-2</v>
      </c>
      <c r="K28" s="34">
        <f t="shared" si="4"/>
        <v>-3.3849600000000105E-2</v>
      </c>
      <c r="L28" s="34">
        <f t="shared" si="4"/>
        <v>-3.3849600000000105E-2</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-8.462399999999981E-3</v>
      </c>
      <c r="F29" s="34">
        <f t="shared" ref="F29:AW29" si="5">F26-F28</f>
        <v>-8.462399999999981E-3</v>
      </c>
      <c r="G29" s="34">
        <f t="shared" si="5"/>
        <v>-8.462399999999981E-3</v>
      </c>
      <c r="H29" s="34">
        <f t="shared" si="5"/>
        <v>-8.462399999999981E-3</v>
      </c>
      <c r="I29" s="34">
        <f t="shared" si="5"/>
        <v>-8.4624000000000227E-3</v>
      </c>
      <c r="J29" s="34">
        <f t="shared" si="5"/>
        <v>-8.4624000000000227E-3</v>
      </c>
      <c r="K29" s="34">
        <f t="shared" si="5"/>
        <v>-8.4624000000000227E-3</v>
      </c>
      <c r="L29" s="34">
        <f t="shared" si="5"/>
        <v>-8.4624000000000227E-3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-7.522133333333317E-4</v>
      </c>
      <c r="G30" s="34">
        <f>$E$28/'Fixed data'!$C$7</f>
        <v>-7.522133333333317E-4</v>
      </c>
      <c r="H30" s="34">
        <f>$E$28/'Fixed data'!$C$7</f>
        <v>-7.522133333333317E-4</v>
      </c>
      <c r="I30" s="34">
        <f>$E$28/'Fixed data'!$C$7</f>
        <v>-7.522133333333317E-4</v>
      </c>
      <c r="J30" s="34">
        <f>$E$28/'Fixed data'!$C$7</f>
        <v>-7.522133333333317E-4</v>
      </c>
      <c r="K30" s="34">
        <f>$E$28/'Fixed data'!$C$7</f>
        <v>-7.522133333333317E-4</v>
      </c>
      <c r="L30" s="34">
        <f>$E$28/'Fixed data'!$C$7</f>
        <v>-7.522133333333317E-4</v>
      </c>
      <c r="M30" s="34">
        <f>$E$28/'Fixed data'!$C$7</f>
        <v>-7.522133333333317E-4</v>
      </c>
      <c r="N30" s="34">
        <f>$E$28/'Fixed data'!$C$7</f>
        <v>-7.522133333333317E-4</v>
      </c>
      <c r="O30" s="34">
        <f>$E$28/'Fixed data'!$C$7</f>
        <v>-7.522133333333317E-4</v>
      </c>
      <c r="P30" s="34">
        <f>$E$28/'Fixed data'!$C$7</f>
        <v>-7.522133333333317E-4</v>
      </c>
      <c r="Q30" s="34">
        <f>$E$28/'Fixed data'!$C$7</f>
        <v>-7.522133333333317E-4</v>
      </c>
      <c r="R30" s="34">
        <f>$E$28/'Fixed data'!$C$7</f>
        <v>-7.522133333333317E-4</v>
      </c>
      <c r="S30" s="34">
        <f>$E$28/'Fixed data'!$C$7</f>
        <v>-7.522133333333317E-4</v>
      </c>
      <c r="T30" s="34">
        <f>$E$28/'Fixed data'!$C$7</f>
        <v>-7.522133333333317E-4</v>
      </c>
      <c r="U30" s="34">
        <f>$E$28/'Fixed data'!$C$7</f>
        <v>-7.522133333333317E-4</v>
      </c>
      <c r="V30" s="34">
        <f>$E$28/'Fixed data'!$C$7</f>
        <v>-7.522133333333317E-4</v>
      </c>
      <c r="W30" s="34">
        <f>$E$28/'Fixed data'!$C$7</f>
        <v>-7.522133333333317E-4</v>
      </c>
      <c r="X30" s="34">
        <f>$E$28/'Fixed data'!$C$7</f>
        <v>-7.522133333333317E-4</v>
      </c>
      <c r="Y30" s="34">
        <f>$E$28/'Fixed data'!$C$7</f>
        <v>-7.522133333333317E-4</v>
      </c>
      <c r="Z30" s="34">
        <f>$E$28/'Fixed data'!$C$7</f>
        <v>-7.522133333333317E-4</v>
      </c>
      <c r="AA30" s="34">
        <f>$E$28/'Fixed data'!$C$7</f>
        <v>-7.522133333333317E-4</v>
      </c>
      <c r="AB30" s="34">
        <f>$E$28/'Fixed data'!$C$7</f>
        <v>-7.522133333333317E-4</v>
      </c>
      <c r="AC30" s="34">
        <f>$E$28/'Fixed data'!$C$7</f>
        <v>-7.522133333333317E-4</v>
      </c>
      <c r="AD30" s="34">
        <f>$E$28/'Fixed data'!$C$7</f>
        <v>-7.522133333333317E-4</v>
      </c>
      <c r="AE30" s="34">
        <f>$E$28/'Fixed data'!$C$7</f>
        <v>-7.522133333333317E-4</v>
      </c>
      <c r="AF30" s="34">
        <f>$E$28/'Fixed data'!$C$7</f>
        <v>-7.522133333333317E-4</v>
      </c>
      <c r="AG30" s="34">
        <f>$E$28/'Fixed data'!$C$7</f>
        <v>-7.522133333333317E-4</v>
      </c>
      <c r="AH30" s="34">
        <f>$E$28/'Fixed data'!$C$7</f>
        <v>-7.522133333333317E-4</v>
      </c>
      <c r="AI30" s="34">
        <f>$E$28/'Fixed data'!$C$7</f>
        <v>-7.522133333333317E-4</v>
      </c>
      <c r="AJ30" s="34">
        <f>$E$28/'Fixed data'!$C$7</f>
        <v>-7.522133333333317E-4</v>
      </c>
      <c r="AK30" s="34">
        <f>$E$28/'Fixed data'!$C$7</f>
        <v>-7.522133333333317E-4</v>
      </c>
      <c r="AL30" s="34">
        <f>$E$28/'Fixed data'!$C$7</f>
        <v>-7.522133333333317E-4</v>
      </c>
      <c r="AM30" s="34">
        <f>$E$28/'Fixed data'!$C$7</f>
        <v>-7.522133333333317E-4</v>
      </c>
      <c r="AN30" s="34">
        <f>$E$28/'Fixed data'!$C$7</f>
        <v>-7.522133333333317E-4</v>
      </c>
      <c r="AO30" s="34">
        <f>$E$28/'Fixed data'!$C$7</f>
        <v>-7.522133333333317E-4</v>
      </c>
      <c r="AP30" s="34">
        <f>$E$28/'Fixed data'!$C$7</f>
        <v>-7.522133333333317E-4</v>
      </c>
      <c r="AQ30" s="34">
        <f>$E$28/'Fixed data'!$C$7</f>
        <v>-7.522133333333317E-4</v>
      </c>
      <c r="AR30" s="34">
        <f>$E$28/'Fixed data'!$C$7</f>
        <v>-7.522133333333317E-4</v>
      </c>
      <c r="AS30" s="34">
        <f>$E$28/'Fixed data'!$C$7</f>
        <v>-7.522133333333317E-4</v>
      </c>
      <c r="AT30" s="34">
        <f>$E$28/'Fixed data'!$C$7</f>
        <v>-7.522133333333317E-4</v>
      </c>
      <c r="AU30" s="34">
        <f>$E$28/'Fixed data'!$C$7</f>
        <v>-7.522133333333317E-4</v>
      </c>
      <c r="AV30" s="34">
        <f>$E$28/'Fixed data'!$C$7</f>
        <v>-7.522133333333317E-4</v>
      </c>
      <c r="AW30" s="34">
        <f>$E$28/'Fixed data'!$C$7</f>
        <v>-7.522133333333317E-4</v>
      </c>
      <c r="AX30" s="34">
        <f>$E$28/'Fixed data'!$C$7</f>
        <v>-7.522133333333317E-4</v>
      </c>
      <c r="AY30" s="34"/>
      <c r="AZ30" s="34"/>
      <c r="BA30" s="34"/>
      <c r="BB30" s="34"/>
      <c r="BC30" s="34"/>
      <c r="BD30" s="34"/>
    </row>
    <row r="31" spans="1:56" ht="16.5" hidden="1" customHeight="1" outlineLevel="1" x14ac:dyDescent="0.35">
      <c r="A31" s="115"/>
      <c r="B31" s="9" t="s">
        <v>2</v>
      </c>
      <c r="C31" s="11" t="s">
        <v>54</v>
      </c>
      <c r="D31" s="9" t="s">
        <v>40</v>
      </c>
      <c r="F31" s="34"/>
      <c r="G31" s="34">
        <f>$F$28/'Fixed data'!$C$7</f>
        <v>-7.522133333333317E-4</v>
      </c>
      <c r="H31" s="34">
        <f>$F$28/'Fixed data'!$C$7</f>
        <v>-7.522133333333317E-4</v>
      </c>
      <c r="I31" s="34">
        <f>$F$28/'Fixed data'!$C$7</f>
        <v>-7.522133333333317E-4</v>
      </c>
      <c r="J31" s="34">
        <f>$F$28/'Fixed data'!$C$7</f>
        <v>-7.522133333333317E-4</v>
      </c>
      <c r="K31" s="34">
        <f>$F$28/'Fixed data'!$C$7</f>
        <v>-7.522133333333317E-4</v>
      </c>
      <c r="L31" s="34">
        <f>$F$28/'Fixed data'!$C$7</f>
        <v>-7.522133333333317E-4</v>
      </c>
      <c r="M31" s="34">
        <f>$F$28/'Fixed data'!$C$7</f>
        <v>-7.522133333333317E-4</v>
      </c>
      <c r="N31" s="34">
        <f>$F$28/'Fixed data'!$C$7</f>
        <v>-7.522133333333317E-4</v>
      </c>
      <c r="O31" s="34">
        <f>$F$28/'Fixed data'!$C$7</f>
        <v>-7.522133333333317E-4</v>
      </c>
      <c r="P31" s="34">
        <f>$F$28/'Fixed data'!$C$7</f>
        <v>-7.522133333333317E-4</v>
      </c>
      <c r="Q31" s="34">
        <f>$F$28/'Fixed data'!$C$7</f>
        <v>-7.522133333333317E-4</v>
      </c>
      <c r="R31" s="34">
        <f>$F$28/'Fixed data'!$C$7</f>
        <v>-7.522133333333317E-4</v>
      </c>
      <c r="S31" s="34">
        <f>$F$28/'Fixed data'!$C$7</f>
        <v>-7.522133333333317E-4</v>
      </c>
      <c r="T31" s="34">
        <f>$F$28/'Fixed data'!$C$7</f>
        <v>-7.522133333333317E-4</v>
      </c>
      <c r="U31" s="34">
        <f>$F$28/'Fixed data'!$C$7</f>
        <v>-7.522133333333317E-4</v>
      </c>
      <c r="V31" s="34">
        <f>$F$28/'Fixed data'!$C$7</f>
        <v>-7.522133333333317E-4</v>
      </c>
      <c r="W31" s="34">
        <f>$F$28/'Fixed data'!$C$7</f>
        <v>-7.522133333333317E-4</v>
      </c>
      <c r="X31" s="34">
        <f>$F$28/'Fixed data'!$C$7</f>
        <v>-7.522133333333317E-4</v>
      </c>
      <c r="Y31" s="34">
        <f>$F$28/'Fixed data'!$C$7</f>
        <v>-7.522133333333317E-4</v>
      </c>
      <c r="Z31" s="34">
        <f>$F$28/'Fixed data'!$C$7</f>
        <v>-7.522133333333317E-4</v>
      </c>
      <c r="AA31" s="34">
        <f>$F$28/'Fixed data'!$C$7</f>
        <v>-7.522133333333317E-4</v>
      </c>
      <c r="AB31" s="34">
        <f>$F$28/'Fixed data'!$C$7</f>
        <v>-7.522133333333317E-4</v>
      </c>
      <c r="AC31" s="34">
        <f>$F$28/'Fixed data'!$C$7</f>
        <v>-7.522133333333317E-4</v>
      </c>
      <c r="AD31" s="34">
        <f>$F$28/'Fixed data'!$C$7</f>
        <v>-7.522133333333317E-4</v>
      </c>
      <c r="AE31" s="34">
        <f>$F$28/'Fixed data'!$C$7</f>
        <v>-7.522133333333317E-4</v>
      </c>
      <c r="AF31" s="34">
        <f>$F$28/'Fixed data'!$C$7</f>
        <v>-7.522133333333317E-4</v>
      </c>
      <c r="AG31" s="34">
        <f>$F$28/'Fixed data'!$C$7</f>
        <v>-7.522133333333317E-4</v>
      </c>
      <c r="AH31" s="34">
        <f>$F$28/'Fixed data'!$C$7</f>
        <v>-7.522133333333317E-4</v>
      </c>
      <c r="AI31" s="34">
        <f>$F$28/'Fixed data'!$C$7</f>
        <v>-7.522133333333317E-4</v>
      </c>
      <c r="AJ31" s="34">
        <f>$F$28/'Fixed data'!$C$7</f>
        <v>-7.522133333333317E-4</v>
      </c>
      <c r="AK31" s="34">
        <f>$F$28/'Fixed data'!$C$7</f>
        <v>-7.522133333333317E-4</v>
      </c>
      <c r="AL31" s="34">
        <f>$F$28/'Fixed data'!$C$7</f>
        <v>-7.522133333333317E-4</v>
      </c>
      <c r="AM31" s="34">
        <f>$F$28/'Fixed data'!$C$7</f>
        <v>-7.522133333333317E-4</v>
      </c>
      <c r="AN31" s="34">
        <f>$F$28/'Fixed data'!$C$7</f>
        <v>-7.522133333333317E-4</v>
      </c>
      <c r="AO31" s="34">
        <f>$F$28/'Fixed data'!$C$7</f>
        <v>-7.522133333333317E-4</v>
      </c>
      <c r="AP31" s="34">
        <f>$F$28/'Fixed data'!$C$7</f>
        <v>-7.522133333333317E-4</v>
      </c>
      <c r="AQ31" s="34">
        <f>$F$28/'Fixed data'!$C$7</f>
        <v>-7.522133333333317E-4</v>
      </c>
      <c r="AR31" s="34">
        <f>$F$28/'Fixed data'!$C$7</f>
        <v>-7.522133333333317E-4</v>
      </c>
      <c r="AS31" s="34">
        <f>$F$28/'Fixed data'!$C$7</f>
        <v>-7.522133333333317E-4</v>
      </c>
      <c r="AT31" s="34">
        <f>$F$28/'Fixed data'!$C$7</f>
        <v>-7.522133333333317E-4</v>
      </c>
      <c r="AU31" s="34">
        <f>$F$28/'Fixed data'!$C$7</f>
        <v>-7.522133333333317E-4</v>
      </c>
      <c r="AV31" s="34">
        <f>$F$28/'Fixed data'!$C$7</f>
        <v>-7.522133333333317E-4</v>
      </c>
      <c r="AW31" s="34">
        <f>$F$28/'Fixed data'!$C$7</f>
        <v>-7.522133333333317E-4</v>
      </c>
      <c r="AX31" s="34">
        <f>$F$28/'Fixed data'!$C$7</f>
        <v>-7.522133333333317E-4</v>
      </c>
      <c r="AY31" s="34">
        <f>$F$28/'Fixed data'!$C$7</f>
        <v>-7.522133333333317E-4</v>
      </c>
      <c r="AZ31" s="34"/>
      <c r="BA31" s="34"/>
      <c r="BB31" s="34"/>
      <c r="BC31" s="34"/>
      <c r="BD31" s="34"/>
    </row>
    <row r="32" spans="1:56" ht="16.5" hidden="1" customHeight="1" outlineLevel="1" x14ac:dyDescent="0.35">
      <c r="A32" s="115"/>
      <c r="B32" s="9" t="s">
        <v>3</v>
      </c>
      <c r="C32" s="11" t="s">
        <v>55</v>
      </c>
      <c r="D32" s="9" t="s">
        <v>40</v>
      </c>
      <c r="F32" s="34"/>
      <c r="G32" s="34"/>
      <c r="H32" s="34">
        <f>$G$28/'Fixed data'!$C$7</f>
        <v>-7.522133333333317E-4</v>
      </c>
      <c r="I32" s="34">
        <f>$G$28/'Fixed data'!$C$7</f>
        <v>-7.522133333333317E-4</v>
      </c>
      <c r="J32" s="34">
        <f>$G$28/'Fixed data'!$C$7</f>
        <v>-7.522133333333317E-4</v>
      </c>
      <c r="K32" s="34">
        <f>$G$28/'Fixed data'!$C$7</f>
        <v>-7.522133333333317E-4</v>
      </c>
      <c r="L32" s="34">
        <f>$G$28/'Fixed data'!$C$7</f>
        <v>-7.522133333333317E-4</v>
      </c>
      <c r="M32" s="34">
        <f>$G$28/'Fixed data'!$C$7</f>
        <v>-7.522133333333317E-4</v>
      </c>
      <c r="N32" s="34">
        <f>$G$28/'Fixed data'!$C$7</f>
        <v>-7.522133333333317E-4</v>
      </c>
      <c r="O32" s="34">
        <f>$G$28/'Fixed data'!$C$7</f>
        <v>-7.522133333333317E-4</v>
      </c>
      <c r="P32" s="34">
        <f>$G$28/'Fixed data'!$C$7</f>
        <v>-7.522133333333317E-4</v>
      </c>
      <c r="Q32" s="34">
        <f>$G$28/'Fixed data'!$C$7</f>
        <v>-7.522133333333317E-4</v>
      </c>
      <c r="R32" s="34">
        <f>$G$28/'Fixed data'!$C$7</f>
        <v>-7.522133333333317E-4</v>
      </c>
      <c r="S32" s="34">
        <f>$G$28/'Fixed data'!$C$7</f>
        <v>-7.522133333333317E-4</v>
      </c>
      <c r="T32" s="34">
        <f>$G$28/'Fixed data'!$C$7</f>
        <v>-7.522133333333317E-4</v>
      </c>
      <c r="U32" s="34">
        <f>$G$28/'Fixed data'!$C$7</f>
        <v>-7.522133333333317E-4</v>
      </c>
      <c r="V32" s="34">
        <f>$G$28/'Fixed data'!$C$7</f>
        <v>-7.522133333333317E-4</v>
      </c>
      <c r="W32" s="34">
        <f>$G$28/'Fixed data'!$C$7</f>
        <v>-7.522133333333317E-4</v>
      </c>
      <c r="X32" s="34">
        <f>$G$28/'Fixed data'!$C$7</f>
        <v>-7.522133333333317E-4</v>
      </c>
      <c r="Y32" s="34">
        <f>$G$28/'Fixed data'!$C$7</f>
        <v>-7.522133333333317E-4</v>
      </c>
      <c r="Z32" s="34">
        <f>$G$28/'Fixed data'!$C$7</f>
        <v>-7.522133333333317E-4</v>
      </c>
      <c r="AA32" s="34">
        <f>$G$28/'Fixed data'!$C$7</f>
        <v>-7.522133333333317E-4</v>
      </c>
      <c r="AB32" s="34">
        <f>$G$28/'Fixed data'!$C$7</f>
        <v>-7.522133333333317E-4</v>
      </c>
      <c r="AC32" s="34">
        <f>$G$28/'Fixed data'!$C$7</f>
        <v>-7.522133333333317E-4</v>
      </c>
      <c r="AD32" s="34">
        <f>$G$28/'Fixed data'!$C$7</f>
        <v>-7.522133333333317E-4</v>
      </c>
      <c r="AE32" s="34">
        <f>$G$28/'Fixed data'!$C$7</f>
        <v>-7.522133333333317E-4</v>
      </c>
      <c r="AF32" s="34">
        <f>$G$28/'Fixed data'!$C$7</f>
        <v>-7.522133333333317E-4</v>
      </c>
      <c r="AG32" s="34">
        <f>$G$28/'Fixed data'!$C$7</f>
        <v>-7.522133333333317E-4</v>
      </c>
      <c r="AH32" s="34">
        <f>$G$28/'Fixed data'!$C$7</f>
        <v>-7.522133333333317E-4</v>
      </c>
      <c r="AI32" s="34">
        <f>$G$28/'Fixed data'!$C$7</f>
        <v>-7.522133333333317E-4</v>
      </c>
      <c r="AJ32" s="34">
        <f>$G$28/'Fixed data'!$C$7</f>
        <v>-7.522133333333317E-4</v>
      </c>
      <c r="AK32" s="34">
        <f>$G$28/'Fixed data'!$C$7</f>
        <v>-7.522133333333317E-4</v>
      </c>
      <c r="AL32" s="34">
        <f>$G$28/'Fixed data'!$C$7</f>
        <v>-7.522133333333317E-4</v>
      </c>
      <c r="AM32" s="34">
        <f>$G$28/'Fixed data'!$C$7</f>
        <v>-7.522133333333317E-4</v>
      </c>
      <c r="AN32" s="34">
        <f>$G$28/'Fixed data'!$C$7</f>
        <v>-7.522133333333317E-4</v>
      </c>
      <c r="AO32" s="34">
        <f>$G$28/'Fixed data'!$C$7</f>
        <v>-7.522133333333317E-4</v>
      </c>
      <c r="AP32" s="34">
        <f>$G$28/'Fixed data'!$C$7</f>
        <v>-7.522133333333317E-4</v>
      </c>
      <c r="AQ32" s="34">
        <f>$G$28/'Fixed data'!$C$7</f>
        <v>-7.522133333333317E-4</v>
      </c>
      <c r="AR32" s="34">
        <f>$G$28/'Fixed data'!$C$7</f>
        <v>-7.522133333333317E-4</v>
      </c>
      <c r="AS32" s="34">
        <f>$G$28/'Fixed data'!$C$7</f>
        <v>-7.522133333333317E-4</v>
      </c>
      <c r="AT32" s="34">
        <f>$G$28/'Fixed data'!$C$7</f>
        <v>-7.522133333333317E-4</v>
      </c>
      <c r="AU32" s="34">
        <f>$G$28/'Fixed data'!$C$7</f>
        <v>-7.522133333333317E-4</v>
      </c>
      <c r="AV32" s="34">
        <f>$G$28/'Fixed data'!$C$7</f>
        <v>-7.522133333333317E-4</v>
      </c>
      <c r="AW32" s="34">
        <f>$G$28/'Fixed data'!$C$7</f>
        <v>-7.522133333333317E-4</v>
      </c>
      <c r="AX32" s="34">
        <f>$G$28/'Fixed data'!$C$7</f>
        <v>-7.522133333333317E-4</v>
      </c>
      <c r="AY32" s="34">
        <f>$G$28/'Fixed data'!$C$7</f>
        <v>-7.522133333333317E-4</v>
      </c>
      <c r="AZ32" s="34">
        <f>$G$28/'Fixed data'!$C$7</f>
        <v>-7.522133333333317E-4</v>
      </c>
      <c r="BA32" s="34"/>
      <c r="BB32" s="34"/>
      <c r="BC32" s="34"/>
      <c r="BD32" s="34"/>
    </row>
    <row r="33" spans="1:57" ht="16.5" hidden="1" customHeight="1" outlineLevel="1" x14ac:dyDescent="0.35">
      <c r="A33" s="115"/>
      <c r="B33" s="9" t="s">
        <v>4</v>
      </c>
      <c r="C33" s="11" t="s">
        <v>56</v>
      </c>
      <c r="D33" s="9" t="s">
        <v>40</v>
      </c>
      <c r="F33" s="34"/>
      <c r="G33" s="34"/>
      <c r="H33" s="34"/>
      <c r="I33" s="34">
        <f>$H$28/'Fixed data'!$C$7</f>
        <v>-7.522133333333317E-4</v>
      </c>
      <c r="J33" s="34">
        <f>$H$28/'Fixed data'!$C$7</f>
        <v>-7.522133333333317E-4</v>
      </c>
      <c r="K33" s="34">
        <f>$H$28/'Fixed data'!$C$7</f>
        <v>-7.522133333333317E-4</v>
      </c>
      <c r="L33" s="34">
        <f>$H$28/'Fixed data'!$C$7</f>
        <v>-7.522133333333317E-4</v>
      </c>
      <c r="M33" s="34">
        <f>$H$28/'Fixed data'!$C$7</f>
        <v>-7.522133333333317E-4</v>
      </c>
      <c r="N33" s="34">
        <f>$H$28/'Fixed data'!$C$7</f>
        <v>-7.522133333333317E-4</v>
      </c>
      <c r="O33" s="34">
        <f>$H$28/'Fixed data'!$C$7</f>
        <v>-7.522133333333317E-4</v>
      </c>
      <c r="P33" s="34">
        <f>$H$28/'Fixed data'!$C$7</f>
        <v>-7.522133333333317E-4</v>
      </c>
      <c r="Q33" s="34">
        <f>$H$28/'Fixed data'!$C$7</f>
        <v>-7.522133333333317E-4</v>
      </c>
      <c r="R33" s="34">
        <f>$H$28/'Fixed data'!$C$7</f>
        <v>-7.522133333333317E-4</v>
      </c>
      <c r="S33" s="34">
        <f>$H$28/'Fixed data'!$C$7</f>
        <v>-7.522133333333317E-4</v>
      </c>
      <c r="T33" s="34">
        <f>$H$28/'Fixed data'!$C$7</f>
        <v>-7.522133333333317E-4</v>
      </c>
      <c r="U33" s="34">
        <f>$H$28/'Fixed data'!$C$7</f>
        <v>-7.522133333333317E-4</v>
      </c>
      <c r="V33" s="34">
        <f>$H$28/'Fixed data'!$C$7</f>
        <v>-7.522133333333317E-4</v>
      </c>
      <c r="W33" s="34">
        <f>$H$28/'Fixed data'!$C$7</f>
        <v>-7.522133333333317E-4</v>
      </c>
      <c r="X33" s="34">
        <f>$H$28/'Fixed data'!$C$7</f>
        <v>-7.522133333333317E-4</v>
      </c>
      <c r="Y33" s="34">
        <f>$H$28/'Fixed data'!$C$7</f>
        <v>-7.522133333333317E-4</v>
      </c>
      <c r="Z33" s="34">
        <f>$H$28/'Fixed data'!$C$7</f>
        <v>-7.522133333333317E-4</v>
      </c>
      <c r="AA33" s="34">
        <f>$H$28/'Fixed data'!$C$7</f>
        <v>-7.522133333333317E-4</v>
      </c>
      <c r="AB33" s="34">
        <f>$H$28/'Fixed data'!$C$7</f>
        <v>-7.522133333333317E-4</v>
      </c>
      <c r="AC33" s="34">
        <f>$H$28/'Fixed data'!$C$7</f>
        <v>-7.522133333333317E-4</v>
      </c>
      <c r="AD33" s="34">
        <f>$H$28/'Fixed data'!$C$7</f>
        <v>-7.522133333333317E-4</v>
      </c>
      <c r="AE33" s="34">
        <f>$H$28/'Fixed data'!$C$7</f>
        <v>-7.522133333333317E-4</v>
      </c>
      <c r="AF33" s="34">
        <f>$H$28/'Fixed data'!$C$7</f>
        <v>-7.522133333333317E-4</v>
      </c>
      <c r="AG33" s="34">
        <f>$H$28/'Fixed data'!$C$7</f>
        <v>-7.522133333333317E-4</v>
      </c>
      <c r="AH33" s="34">
        <f>$H$28/'Fixed data'!$C$7</f>
        <v>-7.522133333333317E-4</v>
      </c>
      <c r="AI33" s="34">
        <f>$H$28/'Fixed data'!$C$7</f>
        <v>-7.522133333333317E-4</v>
      </c>
      <c r="AJ33" s="34">
        <f>$H$28/'Fixed data'!$C$7</f>
        <v>-7.522133333333317E-4</v>
      </c>
      <c r="AK33" s="34">
        <f>$H$28/'Fixed data'!$C$7</f>
        <v>-7.522133333333317E-4</v>
      </c>
      <c r="AL33" s="34">
        <f>$H$28/'Fixed data'!$C$7</f>
        <v>-7.522133333333317E-4</v>
      </c>
      <c r="AM33" s="34">
        <f>$H$28/'Fixed data'!$C$7</f>
        <v>-7.522133333333317E-4</v>
      </c>
      <c r="AN33" s="34">
        <f>$H$28/'Fixed data'!$C$7</f>
        <v>-7.522133333333317E-4</v>
      </c>
      <c r="AO33" s="34">
        <f>$H$28/'Fixed data'!$C$7</f>
        <v>-7.522133333333317E-4</v>
      </c>
      <c r="AP33" s="34">
        <f>$H$28/'Fixed data'!$C$7</f>
        <v>-7.522133333333317E-4</v>
      </c>
      <c r="AQ33" s="34">
        <f>$H$28/'Fixed data'!$C$7</f>
        <v>-7.522133333333317E-4</v>
      </c>
      <c r="AR33" s="34">
        <f>$H$28/'Fixed data'!$C$7</f>
        <v>-7.522133333333317E-4</v>
      </c>
      <c r="AS33" s="34">
        <f>$H$28/'Fixed data'!$C$7</f>
        <v>-7.522133333333317E-4</v>
      </c>
      <c r="AT33" s="34">
        <f>$H$28/'Fixed data'!$C$7</f>
        <v>-7.522133333333317E-4</v>
      </c>
      <c r="AU33" s="34">
        <f>$H$28/'Fixed data'!$C$7</f>
        <v>-7.522133333333317E-4</v>
      </c>
      <c r="AV33" s="34">
        <f>$H$28/'Fixed data'!$C$7</f>
        <v>-7.522133333333317E-4</v>
      </c>
      <c r="AW33" s="34">
        <f>$H$28/'Fixed data'!$C$7</f>
        <v>-7.522133333333317E-4</v>
      </c>
      <c r="AX33" s="34">
        <f>$H$28/'Fixed data'!$C$7</f>
        <v>-7.522133333333317E-4</v>
      </c>
      <c r="AY33" s="34">
        <f>$H$28/'Fixed data'!$C$7</f>
        <v>-7.522133333333317E-4</v>
      </c>
      <c r="AZ33" s="34">
        <f>$H$28/'Fixed data'!$C$7</f>
        <v>-7.522133333333317E-4</v>
      </c>
      <c r="BA33" s="34">
        <f>$H$28/'Fixed data'!$C$7</f>
        <v>-7.522133333333317E-4</v>
      </c>
      <c r="BB33" s="34"/>
      <c r="BC33" s="34"/>
      <c r="BD33" s="34"/>
    </row>
    <row r="34" spans="1:57" ht="16.5" hidden="1" customHeight="1" outlineLevel="1" x14ac:dyDescent="0.35">
      <c r="A34" s="115"/>
      <c r="B34" s="9" t="s">
        <v>5</v>
      </c>
      <c r="C34" s="11" t="s">
        <v>57</v>
      </c>
      <c r="D34" s="9" t="s">
        <v>40</v>
      </c>
      <c r="F34" s="34"/>
      <c r="G34" s="34"/>
      <c r="H34" s="34"/>
      <c r="I34" s="34"/>
      <c r="J34" s="34">
        <f>$I$28/'Fixed data'!$C$7</f>
        <v>-7.5221333333333571E-4</v>
      </c>
      <c r="K34" s="34">
        <f>$I$28/'Fixed data'!$C$7</f>
        <v>-7.5221333333333571E-4</v>
      </c>
      <c r="L34" s="34">
        <f>$I$28/'Fixed data'!$C$7</f>
        <v>-7.5221333333333571E-4</v>
      </c>
      <c r="M34" s="34">
        <f>$I$28/'Fixed data'!$C$7</f>
        <v>-7.5221333333333571E-4</v>
      </c>
      <c r="N34" s="34">
        <f>$I$28/'Fixed data'!$C$7</f>
        <v>-7.5221333333333571E-4</v>
      </c>
      <c r="O34" s="34">
        <f>$I$28/'Fixed data'!$C$7</f>
        <v>-7.5221333333333571E-4</v>
      </c>
      <c r="P34" s="34">
        <f>$I$28/'Fixed data'!$C$7</f>
        <v>-7.5221333333333571E-4</v>
      </c>
      <c r="Q34" s="34">
        <f>$I$28/'Fixed data'!$C$7</f>
        <v>-7.5221333333333571E-4</v>
      </c>
      <c r="R34" s="34">
        <f>$I$28/'Fixed data'!$C$7</f>
        <v>-7.5221333333333571E-4</v>
      </c>
      <c r="S34" s="34">
        <f>$I$28/'Fixed data'!$C$7</f>
        <v>-7.5221333333333571E-4</v>
      </c>
      <c r="T34" s="34">
        <f>$I$28/'Fixed data'!$C$7</f>
        <v>-7.5221333333333571E-4</v>
      </c>
      <c r="U34" s="34">
        <f>$I$28/'Fixed data'!$C$7</f>
        <v>-7.5221333333333571E-4</v>
      </c>
      <c r="V34" s="34">
        <f>$I$28/'Fixed data'!$C$7</f>
        <v>-7.5221333333333571E-4</v>
      </c>
      <c r="W34" s="34">
        <f>$I$28/'Fixed data'!$C$7</f>
        <v>-7.5221333333333571E-4</v>
      </c>
      <c r="X34" s="34">
        <f>$I$28/'Fixed data'!$C$7</f>
        <v>-7.5221333333333571E-4</v>
      </c>
      <c r="Y34" s="34">
        <f>$I$28/'Fixed data'!$C$7</f>
        <v>-7.5221333333333571E-4</v>
      </c>
      <c r="Z34" s="34">
        <f>$I$28/'Fixed data'!$C$7</f>
        <v>-7.5221333333333571E-4</v>
      </c>
      <c r="AA34" s="34">
        <f>$I$28/'Fixed data'!$C$7</f>
        <v>-7.5221333333333571E-4</v>
      </c>
      <c r="AB34" s="34">
        <f>$I$28/'Fixed data'!$C$7</f>
        <v>-7.5221333333333571E-4</v>
      </c>
      <c r="AC34" s="34">
        <f>$I$28/'Fixed data'!$C$7</f>
        <v>-7.5221333333333571E-4</v>
      </c>
      <c r="AD34" s="34">
        <f>$I$28/'Fixed data'!$C$7</f>
        <v>-7.5221333333333571E-4</v>
      </c>
      <c r="AE34" s="34">
        <f>$I$28/'Fixed data'!$C$7</f>
        <v>-7.5221333333333571E-4</v>
      </c>
      <c r="AF34" s="34">
        <f>$I$28/'Fixed data'!$C$7</f>
        <v>-7.5221333333333571E-4</v>
      </c>
      <c r="AG34" s="34">
        <f>$I$28/'Fixed data'!$C$7</f>
        <v>-7.5221333333333571E-4</v>
      </c>
      <c r="AH34" s="34">
        <f>$I$28/'Fixed data'!$C$7</f>
        <v>-7.5221333333333571E-4</v>
      </c>
      <c r="AI34" s="34">
        <f>$I$28/'Fixed data'!$C$7</f>
        <v>-7.5221333333333571E-4</v>
      </c>
      <c r="AJ34" s="34">
        <f>$I$28/'Fixed data'!$C$7</f>
        <v>-7.5221333333333571E-4</v>
      </c>
      <c r="AK34" s="34">
        <f>$I$28/'Fixed data'!$C$7</f>
        <v>-7.5221333333333571E-4</v>
      </c>
      <c r="AL34" s="34">
        <f>$I$28/'Fixed data'!$C$7</f>
        <v>-7.5221333333333571E-4</v>
      </c>
      <c r="AM34" s="34">
        <f>$I$28/'Fixed data'!$C$7</f>
        <v>-7.5221333333333571E-4</v>
      </c>
      <c r="AN34" s="34">
        <f>$I$28/'Fixed data'!$C$7</f>
        <v>-7.5221333333333571E-4</v>
      </c>
      <c r="AO34" s="34">
        <f>$I$28/'Fixed data'!$C$7</f>
        <v>-7.5221333333333571E-4</v>
      </c>
      <c r="AP34" s="34">
        <f>$I$28/'Fixed data'!$C$7</f>
        <v>-7.5221333333333571E-4</v>
      </c>
      <c r="AQ34" s="34">
        <f>$I$28/'Fixed data'!$C$7</f>
        <v>-7.5221333333333571E-4</v>
      </c>
      <c r="AR34" s="34">
        <f>$I$28/'Fixed data'!$C$7</f>
        <v>-7.5221333333333571E-4</v>
      </c>
      <c r="AS34" s="34">
        <f>$I$28/'Fixed data'!$C$7</f>
        <v>-7.5221333333333571E-4</v>
      </c>
      <c r="AT34" s="34">
        <f>$I$28/'Fixed data'!$C$7</f>
        <v>-7.5221333333333571E-4</v>
      </c>
      <c r="AU34" s="34">
        <f>$I$28/'Fixed data'!$C$7</f>
        <v>-7.5221333333333571E-4</v>
      </c>
      <c r="AV34" s="34">
        <f>$I$28/'Fixed data'!$C$7</f>
        <v>-7.5221333333333571E-4</v>
      </c>
      <c r="AW34" s="34">
        <f>$I$28/'Fixed data'!$C$7</f>
        <v>-7.5221333333333571E-4</v>
      </c>
      <c r="AX34" s="34">
        <f>$I$28/'Fixed data'!$C$7</f>
        <v>-7.5221333333333571E-4</v>
      </c>
      <c r="AY34" s="34">
        <f>$I$28/'Fixed data'!$C$7</f>
        <v>-7.5221333333333571E-4</v>
      </c>
      <c r="AZ34" s="34">
        <f>$I$28/'Fixed data'!$C$7</f>
        <v>-7.5221333333333571E-4</v>
      </c>
      <c r="BA34" s="34">
        <f>$I$28/'Fixed data'!$C$7</f>
        <v>-7.5221333333333571E-4</v>
      </c>
      <c r="BB34" s="34">
        <f>$I$28/'Fixed data'!$C$7</f>
        <v>-7.5221333333333571E-4</v>
      </c>
      <c r="BC34" s="34"/>
      <c r="BD34" s="34"/>
    </row>
    <row r="35" spans="1:57" ht="16.5" hidden="1" customHeight="1" outlineLevel="1" x14ac:dyDescent="0.35">
      <c r="A35" s="115"/>
      <c r="B35" s="9" t="s">
        <v>6</v>
      </c>
      <c r="C35" s="11" t="s">
        <v>58</v>
      </c>
      <c r="D35" s="9" t="s">
        <v>40</v>
      </c>
      <c r="F35" s="34"/>
      <c r="G35" s="34"/>
      <c r="H35" s="34"/>
      <c r="I35" s="34"/>
      <c r="J35" s="34"/>
      <c r="K35" s="34">
        <f>$J$28/'Fixed data'!$C$7</f>
        <v>-7.5221333333333571E-4</v>
      </c>
      <c r="L35" s="34">
        <f>$J$28/'Fixed data'!$C$7</f>
        <v>-7.5221333333333571E-4</v>
      </c>
      <c r="M35" s="34">
        <f>$J$28/'Fixed data'!$C$7</f>
        <v>-7.5221333333333571E-4</v>
      </c>
      <c r="N35" s="34">
        <f>$J$28/'Fixed data'!$C$7</f>
        <v>-7.5221333333333571E-4</v>
      </c>
      <c r="O35" s="34">
        <f>$J$28/'Fixed data'!$C$7</f>
        <v>-7.5221333333333571E-4</v>
      </c>
      <c r="P35" s="34">
        <f>$J$28/'Fixed data'!$C$7</f>
        <v>-7.5221333333333571E-4</v>
      </c>
      <c r="Q35" s="34">
        <f>$J$28/'Fixed data'!$C$7</f>
        <v>-7.5221333333333571E-4</v>
      </c>
      <c r="R35" s="34">
        <f>$J$28/'Fixed data'!$C$7</f>
        <v>-7.5221333333333571E-4</v>
      </c>
      <c r="S35" s="34">
        <f>$J$28/'Fixed data'!$C$7</f>
        <v>-7.5221333333333571E-4</v>
      </c>
      <c r="T35" s="34">
        <f>$J$28/'Fixed data'!$C$7</f>
        <v>-7.5221333333333571E-4</v>
      </c>
      <c r="U35" s="34">
        <f>$J$28/'Fixed data'!$C$7</f>
        <v>-7.5221333333333571E-4</v>
      </c>
      <c r="V35" s="34">
        <f>$J$28/'Fixed data'!$C$7</f>
        <v>-7.5221333333333571E-4</v>
      </c>
      <c r="W35" s="34">
        <f>$J$28/'Fixed data'!$C$7</f>
        <v>-7.5221333333333571E-4</v>
      </c>
      <c r="X35" s="34">
        <f>$J$28/'Fixed data'!$C$7</f>
        <v>-7.5221333333333571E-4</v>
      </c>
      <c r="Y35" s="34">
        <f>$J$28/'Fixed data'!$C$7</f>
        <v>-7.5221333333333571E-4</v>
      </c>
      <c r="Z35" s="34">
        <f>$J$28/'Fixed data'!$C$7</f>
        <v>-7.5221333333333571E-4</v>
      </c>
      <c r="AA35" s="34">
        <f>$J$28/'Fixed data'!$C$7</f>
        <v>-7.5221333333333571E-4</v>
      </c>
      <c r="AB35" s="34">
        <f>$J$28/'Fixed data'!$C$7</f>
        <v>-7.5221333333333571E-4</v>
      </c>
      <c r="AC35" s="34">
        <f>$J$28/'Fixed data'!$C$7</f>
        <v>-7.5221333333333571E-4</v>
      </c>
      <c r="AD35" s="34">
        <f>$J$28/'Fixed data'!$C$7</f>
        <v>-7.5221333333333571E-4</v>
      </c>
      <c r="AE35" s="34">
        <f>$J$28/'Fixed data'!$C$7</f>
        <v>-7.5221333333333571E-4</v>
      </c>
      <c r="AF35" s="34">
        <f>$J$28/'Fixed data'!$C$7</f>
        <v>-7.5221333333333571E-4</v>
      </c>
      <c r="AG35" s="34">
        <f>$J$28/'Fixed data'!$C$7</f>
        <v>-7.5221333333333571E-4</v>
      </c>
      <c r="AH35" s="34">
        <f>$J$28/'Fixed data'!$C$7</f>
        <v>-7.5221333333333571E-4</v>
      </c>
      <c r="AI35" s="34">
        <f>$J$28/'Fixed data'!$C$7</f>
        <v>-7.5221333333333571E-4</v>
      </c>
      <c r="AJ35" s="34">
        <f>$J$28/'Fixed data'!$C$7</f>
        <v>-7.5221333333333571E-4</v>
      </c>
      <c r="AK35" s="34">
        <f>$J$28/'Fixed data'!$C$7</f>
        <v>-7.5221333333333571E-4</v>
      </c>
      <c r="AL35" s="34">
        <f>$J$28/'Fixed data'!$C$7</f>
        <v>-7.5221333333333571E-4</v>
      </c>
      <c r="AM35" s="34">
        <f>$J$28/'Fixed data'!$C$7</f>
        <v>-7.5221333333333571E-4</v>
      </c>
      <c r="AN35" s="34">
        <f>$J$28/'Fixed data'!$C$7</f>
        <v>-7.5221333333333571E-4</v>
      </c>
      <c r="AO35" s="34">
        <f>$J$28/'Fixed data'!$C$7</f>
        <v>-7.5221333333333571E-4</v>
      </c>
      <c r="AP35" s="34">
        <f>$J$28/'Fixed data'!$C$7</f>
        <v>-7.5221333333333571E-4</v>
      </c>
      <c r="AQ35" s="34">
        <f>$J$28/'Fixed data'!$C$7</f>
        <v>-7.5221333333333571E-4</v>
      </c>
      <c r="AR35" s="34">
        <f>$J$28/'Fixed data'!$C$7</f>
        <v>-7.5221333333333571E-4</v>
      </c>
      <c r="AS35" s="34">
        <f>$J$28/'Fixed data'!$C$7</f>
        <v>-7.5221333333333571E-4</v>
      </c>
      <c r="AT35" s="34">
        <f>$J$28/'Fixed data'!$C$7</f>
        <v>-7.5221333333333571E-4</v>
      </c>
      <c r="AU35" s="34">
        <f>$J$28/'Fixed data'!$C$7</f>
        <v>-7.5221333333333571E-4</v>
      </c>
      <c r="AV35" s="34">
        <f>$J$28/'Fixed data'!$C$7</f>
        <v>-7.5221333333333571E-4</v>
      </c>
      <c r="AW35" s="34">
        <f>$J$28/'Fixed data'!$C$7</f>
        <v>-7.5221333333333571E-4</v>
      </c>
      <c r="AX35" s="34">
        <f>$J$28/'Fixed data'!$C$7</f>
        <v>-7.5221333333333571E-4</v>
      </c>
      <c r="AY35" s="34">
        <f>$J$28/'Fixed data'!$C$7</f>
        <v>-7.5221333333333571E-4</v>
      </c>
      <c r="AZ35" s="34">
        <f>$J$28/'Fixed data'!$C$7</f>
        <v>-7.5221333333333571E-4</v>
      </c>
      <c r="BA35" s="34">
        <f>$J$28/'Fixed data'!$C$7</f>
        <v>-7.5221333333333571E-4</v>
      </c>
      <c r="BB35" s="34">
        <f>$J$28/'Fixed data'!$C$7</f>
        <v>-7.5221333333333571E-4</v>
      </c>
      <c r="BC35" s="34">
        <f>$J$28/'Fixed data'!$C$7</f>
        <v>-7.5221333333333571E-4</v>
      </c>
      <c r="BD35" s="34"/>
    </row>
    <row r="36" spans="1:57" ht="16.5" hidden="1" customHeight="1" outlineLevel="1" x14ac:dyDescent="0.35">
      <c r="A36" s="115"/>
      <c r="B36" s="9" t="s">
        <v>32</v>
      </c>
      <c r="C36" s="11" t="s">
        <v>59</v>
      </c>
      <c r="D36" s="9" t="s">
        <v>40</v>
      </c>
      <c r="F36" s="34"/>
      <c r="G36" s="34"/>
      <c r="H36" s="34"/>
      <c r="I36" s="34"/>
      <c r="J36" s="34"/>
      <c r="K36" s="34"/>
      <c r="L36" s="34">
        <f>$K$28/'Fixed data'!$C$7</f>
        <v>-7.5221333333333571E-4</v>
      </c>
      <c r="M36" s="34">
        <f>$K$28/'Fixed data'!$C$7</f>
        <v>-7.5221333333333571E-4</v>
      </c>
      <c r="N36" s="34">
        <f>$K$28/'Fixed data'!$C$7</f>
        <v>-7.5221333333333571E-4</v>
      </c>
      <c r="O36" s="34">
        <f>$K$28/'Fixed data'!$C$7</f>
        <v>-7.5221333333333571E-4</v>
      </c>
      <c r="P36" s="34">
        <f>$K$28/'Fixed data'!$C$7</f>
        <v>-7.5221333333333571E-4</v>
      </c>
      <c r="Q36" s="34">
        <f>$K$28/'Fixed data'!$C$7</f>
        <v>-7.5221333333333571E-4</v>
      </c>
      <c r="R36" s="34">
        <f>$K$28/'Fixed data'!$C$7</f>
        <v>-7.5221333333333571E-4</v>
      </c>
      <c r="S36" s="34">
        <f>$K$28/'Fixed data'!$C$7</f>
        <v>-7.5221333333333571E-4</v>
      </c>
      <c r="T36" s="34">
        <f>$K$28/'Fixed data'!$C$7</f>
        <v>-7.5221333333333571E-4</v>
      </c>
      <c r="U36" s="34">
        <f>$K$28/'Fixed data'!$C$7</f>
        <v>-7.5221333333333571E-4</v>
      </c>
      <c r="V36" s="34">
        <f>$K$28/'Fixed data'!$C$7</f>
        <v>-7.5221333333333571E-4</v>
      </c>
      <c r="W36" s="34">
        <f>$K$28/'Fixed data'!$C$7</f>
        <v>-7.5221333333333571E-4</v>
      </c>
      <c r="X36" s="34">
        <f>$K$28/'Fixed data'!$C$7</f>
        <v>-7.5221333333333571E-4</v>
      </c>
      <c r="Y36" s="34">
        <f>$K$28/'Fixed data'!$C$7</f>
        <v>-7.5221333333333571E-4</v>
      </c>
      <c r="Z36" s="34">
        <f>$K$28/'Fixed data'!$C$7</f>
        <v>-7.5221333333333571E-4</v>
      </c>
      <c r="AA36" s="34">
        <f>$K$28/'Fixed data'!$C$7</f>
        <v>-7.5221333333333571E-4</v>
      </c>
      <c r="AB36" s="34">
        <f>$K$28/'Fixed data'!$C$7</f>
        <v>-7.5221333333333571E-4</v>
      </c>
      <c r="AC36" s="34">
        <f>$K$28/'Fixed data'!$C$7</f>
        <v>-7.5221333333333571E-4</v>
      </c>
      <c r="AD36" s="34">
        <f>$K$28/'Fixed data'!$C$7</f>
        <v>-7.5221333333333571E-4</v>
      </c>
      <c r="AE36" s="34">
        <f>$K$28/'Fixed data'!$C$7</f>
        <v>-7.5221333333333571E-4</v>
      </c>
      <c r="AF36" s="34">
        <f>$K$28/'Fixed data'!$C$7</f>
        <v>-7.5221333333333571E-4</v>
      </c>
      <c r="AG36" s="34">
        <f>$K$28/'Fixed data'!$C$7</f>
        <v>-7.5221333333333571E-4</v>
      </c>
      <c r="AH36" s="34">
        <f>$K$28/'Fixed data'!$C$7</f>
        <v>-7.5221333333333571E-4</v>
      </c>
      <c r="AI36" s="34">
        <f>$K$28/'Fixed data'!$C$7</f>
        <v>-7.5221333333333571E-4</v>
      </c>
      <c r="AJ36" s="34">
        <f>$K$28/'Fixed data'!$C$7</f>
        <v>-7.5221333333333571E-4</v>
      </c>
      <c r="AK36" s="34">
        <f>$K$28/'Fixed data'!$C$7</f>
        <v>-7.5221333333333571E-4</v>
      </c>
      <c r="AL36" s="34">
        <f>$K$28/'Fixed data'!$C$7</f>
        <v>-7.5221333333333571E-4</v>
      </c>
      <c r="AM36" s="34">
        <f>$K$28/'Fixed data'!$C$7</f>
        <v>-7.5221333333333571E-4</v>
      </c>
      <c r="AN36" s="34">
        <f>$K$28/'Fixed data'!$C$7</f>
        <v>-7.5221333333333571E-4</v>
      </c>
      <c r="AO36" s="34">
        <f>$K$28/'Fixed data'!$C$7</f>
        <v>-7.5221333333333571E-4</v>
      </c>
      <c r="AP36" s="34">
        <f>$K$28/'Fixed data'!$C$7</f>
        <v>-7.5221333333333571E-4</v>
      </c>
      <c r="AQ36" s="34">
        <f>$K$28/'Fixed data'!$C$7</f>
        <v>-7.5221333333333571E-4</v>
      </c>
      <c r="AR36" s="34">
        <f>$K$28/'Fixed data'!$C$7</f>
        <v>-7.5221333333333571E-4</v>
      </c>
      <c r="AS36" s="34">
        <f>$K$28/'Fixed data'!$C$7</f>
        <v>-7.5221333333333571E-4</v>
      </c>
      <c r="AT36" s="34">
        <f>$K$28/'Fixed data'!$C$7</f>
        <v>-7.5221333333333571E-4</v>
      </c>
      <c r="AU36" s="34">
        <f>$K$28/'Fixed data'!$C$7</f>
        <v>-7.5221333333333571E-4</v>
      </c>
      <c r="AV36" s="34">
        <f>$K$28/'Fixed data'!$C$7</f>
        <v>-7.5221333333333571E-4</v>
      </c>
      <c r="AW36" s="34">
        <f>$K$28/'Fixed data'!$C$7</f>
        <v>-7.5221333333333571E-4</v>
      </c>
      <c r="AX36" s="34">
        <f>$K$28/'Fixed data'!$C$7</f>
        <v>-7.5221333333333571E-4</v>
      </c>
      <c r="AY36" s="34">
        <f>$K$28/'Fixed data'!$C$7</f>
        <v>-7.5221333333333571E-4</v>
      </c>
      <c r="AZ36" s="34">
        <f>$K$28/'Fixed data'!$C$7</f>
        <v>-7.5221333333333571E-4</v>
      </c>
      <c r="BA36" s="34">
        <f>$K$28/'Fixed data'!$C$7</f>
        <v>-7.5221333333333571E-4</v>
      </c>
      <c r="BB36" s="34">
        <f>$K$28/'Fixed data'!$C$7</f>
        <v>-7.5221333333333571E-4</v>
      </c>
      <c r="BC36" s="34">
        <f>$K$28/'Fixed data'!$C$7</f>
        <v>-7.5221333333333571E-4</v>
      </c>
      <c r="BD36" s="34">
        <f>$K$28/'Fixed data'!$C$7</f>
        <v>-7.5221333333333571E-4</v>
      </c>
    </row>
    <row r="37" spans="1:57" ht="16.5" hidden="1" customHeight="1" outlineLevel="1" x14ac:dyDescent="0.35">
      <c r="A37" s="115"/>
      <c r="B37" s="9" t="s">
        <v>33</v>
      </c>
      <c r="C37" s="11" t="s">
        <v>60</v>
      </c>
      <c r="D37" s="9" t="s">
        <v>40</v>
      </c>
      <c r="F37" s="34"/>
      <c r="G37" s="34"/>
      <c r="H37" s="34"/>
      <c r="I37" s="34"/>
      <c r="J37" s="34"/>
      <c r="K37" s="34"/>
      <c r="L37" s="34"/>
      <c r="M37" s="34">
        <f>$L$28/'Fixed data'!$C$7</f>
        <v>-7.5221333333333571E-4</v>
      </c>
      <c r="N37" s="34">
        <f>$L$28/'Fixed data'!$C$7</f>
        <v>-7.5221333333333571E-4</v>
      </c>
      <c r="O37" s="34">
        <f>$L$28/'Fixed data'!$C$7</f>
        <v>-7.5221333333333571E-4</v>
      </c>
      <c r="P37" s="34">
        <f>$L$28/'Fixed data'!$C$7</f>
        <v>-7.5221333333333571E-4</v>
      </c>
      <c r="Q37" s="34">
        <f>$L$28/'Fixed data'!$C$7</f>
        <v>-7.5221333333333571E-4</v>
      </c>
      <c r="R37" s="34">
        <f>$L$28/'Fixed data'!$C$7</f>
        <v>-7.5221333333333571E-4</v>
      </c>
      <c r="S37" s="34">
        <f>$L$28/'Fixed data'!$C$7</f>
        <v>-7.5221333333333571E-4</v>
      </c>
      <c r="T37" s="34">
        <f>$L$28/'Fixed data'!$C$7</f>
        <v>-7.5221333333333571E-4</v>
      </c>
      <c r="U37" s="34">
        <f>$L$28/'Fixed data'!$C$7</f>
        <v>-7.5221333333333571E-4</v>
      </c>
      <c r="V37" s="34">
        <f>$L$28/'Fixed data'!$C$7</f>
        <v>-7.5221333333333571E-4</v>
      </c>
      <c r="W37" s="34">
        <f>$L$28/'Fixed data'!$C$7</f>
        <v>-7.5221333333333571E-4</v>
      </c>
      <c r="X37" s="34">
        <f>$L$28/'Fixed data'!$C$7</f>
        <v>-7.5221333333333571E-4</v>
      </c>
      <c r="Y37" s="34">
        <f>$L$28/'Fixed data'!$C$7</f>
        <v>-7.5221333333333571E-4</v>
      </c>
      <c r="Z37" s="34">
        <f>$L$28/'Fixed data'!$C$7</f>
        <v>-7.5221333333333571E-4</v>
      </c>
      <c r="AA37" s="34">
        <f>$L$28/'Fixed data'!$C$7</f>
        <v>-7.5221333333333571E-4</v>
      </c>
      <c r="AB37" s="34">
        <f>$L$28/'Fixed data'!$C$7</f>
        <v>-7.5221333333333571E-4</v>
      </c>
      <c r="AC37" s="34">
        <f>$L$28/'Fixed data'!$C$7</f>
        <v>-7.5221333333333571E-4</v>
      </c>
      <c r="AD37" s="34">
        <f>$L$28/'Fixed data'!$C$7</f>
        <v>-7.5221333333333571E-4</v>
      </c>
      <c r="AE37" s="34">
        <f>$L$28/'Fixed data'!$C$7</f>
        <v>-7.5221333333333571E-4</v>
      </c>
      <c r="AF37" s="34">
        <f>$L$28/'Fixed data'!$C$7</f>
        <v>-7.5221333333333571E-4</v>
      </c>
      <c r="AG37" s="34">
        <f>$L$28/'Fixed data'!$C$7</f>
        <v>-7.5221333333333571E-4</v>
      </c>
      <c r="AH37" s="34">
        <f>$L$28/'Fixed data'!$C$7</f>
        <v>-7.5221333333333571E-4</v>
      </c>
      <c r="AI37" s="34">
        <f>$L$28/'Fixed data'!$C$7</f>
        <v>-7.5221333333333571E-4</v>
      </c>
      <c r="AJ37" s="34">
        <f>$L$28/'Fixed data'!$C$7</f>
        <v>-7.5221333333333571E-4</v>
      </c>
      <c r="AK37" s="34">
        <f>$L$28/'Fixed data'!$C$7</f>
        <v>-7.5221333333333571E-4</v>
      </c>
      <c r="AL37" s="34">
        <f>$L$28/'Fixed data'!$C$7</f>
        <v>-7.5221333333333571E-4</v>
      </c>
      <c r="AM37" s="34">
        <f>$L$28/'Fixed data'!$C$7</f>
        <v>-7.5221333333333571E-4</v>
      </c>
      <c r="AN37" s="34">
        <f>$L$28/'Fixed data'!$C$7</f>
        <v>-7.5221333333333571E-4</v>
      </c>
      <c r="AO37" s="34">
        <f>$L$28/'Fixed data'!$C$7</f>
        <v>-7.5221333333333571E-4</v>
      </c>
      <c r="AP37" s="34">
        <f>$L$28/'Fixed data'!$C$7</f>
        <v>-7.5221333333333571E-4</v>
      </c>
      <c r="AQ37" s="34">
        <f>$L$28/'Fixed data'!$C$7</f>
        <v>-7.5221333333333571E-4</v>
      </c>
      <c r="AR37" s="34">
        <f>$L$28/'Fixed data'!$C$7</f>
        <v>-7.5221333333333571E-4</v>
      </c>
      <c r="AS37" s="34">
        <f>$L$28/'Fixed data'!$C$7</f>
        <v>-7.5221333333333571E-4</v>
      </c>
      <c r="AT37" s="34">
        <f>$L$28/'Fixed data'!$C$7</f>
        <v>-7.5221333333333571E-4</v>
      </c>
      <c r="AU37" s="34">
        <f>$L$28/'Fixed data'!$C$7</f>
        <v>-7.5221333333333571E-4</v>
      </c>
      <c r="AV37" s="34">
        <f>$L$28/'Fixed data'!$C$7</f>
        <v>-7.5221333333333571E-4</v>
      </c>
      <c r="AW37" s="34">
        <f>$L$28/'Fixed data'!$C$7</f>
        <v>-7.5221333333333571E-4</v>
      </c>
      <c r="AX37" s="34">
        <f>$L$28/'Fixed data'!$C$7</f>
        <v>-7.5221333333333571E-4</v>
      </c>
      <c r="AY37" s="34">
        <f>$L$28/'Fixed data'!$C$7</f>
        <v>-7.5221333333333571E-4</v>
      </c>
      <c r="AZ37" s="34">
        <f>$L$28/'Fixed data'!$C$7</f>
        <v>-7.5221333333333571E-4</v>
      </c>
      <c r="BA37" s="34">
        <f>$L$28/'Fixed data'!$C$7</f>
        <v>-7.5221333333333571E-4</v>
      </c>
      <c r="BB37" s="34">
        <f>$L$28/'Fixed data'!$C$7</f>
        <v>-7.5221333333333571E-4</v>
      </c>
      <c r="BC37" s="34">
        <f>$L$28/'Fixed data'!$C$7</f>
        <v>-7.5221333333333571E-4</v>
      </c>
      <c r="BD37" s="34">
        <f>$L$28/'Fixed data'!$C$7</f>
        <v>-7.5221333333333571E-4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-7.522133333333317E-4</v>
      </c>
      <c r="G60" s="34">
        <f t="shared" si="6"/>
        <v>-1.5044266666666634E-3</v>
      </c>
      <c r="H60" s="34">
        <f t="shared" si="6"/>
        <v>-2.2566399999999951E-3</v>
      </c>
      <c r="I60" s="34">
        <f t="shared" si="6"/>
        <v>-3.0088533333333268E-3</v>
      </c>
      <c r="J60" s="34">
        <f t="shared" si="6"/>
        <v>-3.7610666666666624E-3</v>
      </c>
      <c r="K60" s="34">
        <f t="shared" si="6"/>
        <v>-4.513279999999998E-3</v>
      </c>
      <c r="L60" s="34">
        <f t="shared" si="6"/>
        <v>-5.2654933333333336E-3</v>
      </c>
      <c r="M60" s="34">
        <f t="shared" si="6"/>
        <v>-6.0177066666666692E-3</v>
      </c>
      <c r="N60" s="34">
        <f t="shared" si="6"/>
        <v>-6.0177066666666692E-3</v>
      </c>
      <c r="O60" s="34">
        <f t="shared" si="6"/>
        <v>-6.0177066666666692E-3</v>
      </c>
      <c r="P60" s="34">
        <f t="shared" si="6"/>
        <v>-6.0177066666666692E-3</v>
      </c>
      <c r="Q60" s="34">
        <f t="shared" si="6"/>
        <v>-6.0177066666666692E-3</v>
      </c>
      <c r="R60" s="34">
        <f t="shared" si="6"/>
        <v>-6.0177066666666692E-3</v>
      </c>
      <c r="S60" s="34">
        <f t="shared" si="6"/>
        <v>-6.0177066666666692E-3</v>
      </c>
      <c r="T60" s="34">
        <f t="shared" si="6"/>
        <v>-6.0177066666666692E-3</v>
      </c>
      <c r="U60" s="34">
        <f t="shared" si="6"/>
        <v>-6.0177066666666692E-3</v>
      </c>
      <c r="V60" s="34">
        <f t="shared" si="6"/>
        <v>-6.0177066666666692E-3</v>
      </c>
      <c r="W60" s="34">
        <f t="shared" si="6"/>
        <v>-6.0177066666666692E-3</v>
      </c>
      <c r="X60" s="34">
        <f t="shared" si="6"/>
        <v>-6.0177066666666692E-3</v>
      </c>
      <c r="Y60" s="34">
        <f t="shared" si="6"/>
        <v>-6.0177066666666692E-3</v>
      </c>
      <c r="Z60" s="34">
        <f t="shared" si="6"/>
        <v>-6.0177066666666692E-3</v>
      </c>
      <c r="AA60" s="34">
        <f t="shared" si="6"/>
        <v>-6.0177066666666692E-3</v>
      </c>
      <c r="AB60" s="34">
        <f t="shared" si="6"/>
        <v>-6.0177066666666692E-3</v>
      </c>
      <c r="AC60" s="34">
        <f t="shared" si="6"/>
        <v>-6.0177066666666692E-3</v>
      </c>
      <c r="AD60" s="34">
        <f t="shared" si="6"/>
        <v>-6.0177066666666692E-3</v>
      </c>
      <c r="AE60" s="34">
        <f t="shared" si="6"/>
        <v>-6.0177066666666692E-3</v>
      </c>
      <c r="AF60" s="34">
        <f t="shared" si="6"/>
        <v>-6.0177066666666692E-3</v>
      </c>
      <c r="AG60" s="34">
        <f t="shared" si="6"/>
        <v>-6.0177066666666692E-3</v>
      </c>
      <c r="AH60" s="34">
        <f t="shared" si="6"/>
        <v>-6.0177066666666692E-3</v>
      </c>
      <c r="AI60" s="34">
        <f t="shared" si="6"/>
        <v>-6.0177066666666692E-3</v>
      </c>
      <c r="AJ60" s="34">
        <f t="shared" si="6"/>
        <v>-6.0177066666666692E-3</v>
      </c>
      <c r="AK60" s="34">
        <f t="shared" si="6"/>
        <v>-6.0177066666666692E-3</v>
      </c>
      <c r="AL60" s="34">
        <f t="shared" si="6"/>
        <v>-6.0177066666666692E-3</v>
      </c>
      <c r="AM60" s="34">
        <f t="shared" si="6"/>
        <v>-6.0177066666666692E-3</v>
      </c>
      <c r="AN60" s="34">
        <f t="shared" si="6"/>
        <v>-6.0177066666666692E-3</v>
      </c>
      <c r="AO60" s="34">
        <f t="shared" si="6"/>
        <v>-6.0177066666666692E-3</v>
      </c>
      <c r="AP60" s="34">
        <f t="shared" si="6"/>
        <v>-6.0177066666666692E-3</v>
      </c>
      <c r="AQ60" s="34">
        <f t="shared" si="6"/>
        <v>-6.0177066666666692E-3</v>
      </c>
      <c r="AR60" s="34">
        <f t="shared" si="6"/>
        <v>-6.0177066666666692E-3</v>
      </c>
      <c r="AS60" s="34">
        <f t="shared" si="6"/>
        <v>-6.0177066666666692E-3</v>
      </c>
      <c r="AT60" s="34">
        <f t="shared" si="6"/>
        <v>-6.0177066666666692E-3</v>
      </c>
      <c r="AU60" s="34">
        <f t="shared" si="6"/>
        <v>-6.0177066666666692E-3</v>
      </c>
      <c r="AV60" s="34">
        <f t="shared" si="6"/>
        <v>-6.0177066666666692E-3</v>
      </c>
      <c r="AW60" s="34">
        <f t="shared" si="6"/>
        <v>-6.0177066666666692E-3</v>
      </c>
      <c r="AX60" s="34">
        <f t="shared" si="6"/>
        <v>-6.0177066666666692E-3</v>
      </c>
      <c r="AY60" s="34">
        <f t="shared" si="6"/>
        <v>-5.2654933333333379E-3</v>
      </c>
      <c r="AZ60" s="34">
        <f t="shared" si="6"/>
        <v>-4.5132800000000058E-3</v>
      </c>
      <c r="BA60" s="34">
        <f t="shared" si="6"/>
        <v>-3.7610666666666741E-3</v>
      </c>
      <c r="BB60" s="34">
        <f t="shared" si="6"/>
        <v>-3.0088533333333428E-3</v>
      </c>
      <c r="BC60" s="34">
        <f t="shared" si="6"/>
        <v>-2.2566400000000072E-3</v>
      </c>
      <c r="BD60" s="34">
        <f t="shared" si="6"/>
        <v>-1.5044266666666714E-3</v>
      </c>
    </row>
    <row r="61" spans="1:56" ht="17.25" hidden="1" customHeight="1" outlineLevel="1" x14ac:dyDescent="0.35">
      <c r="A61" s="115"/>
      <c r="B61" s="9" t="s">
        <v>35</v>
      </c>
      <c r="C61" s="9" t="s">
        <v>62</v>
      </c>
      <c r="D61" s="9" t="s">
        <v>40</v>
      </c>
      <c r="E61" s="34">
        <v>0</v>
      </c>
      <c r="F61" s="34">
        <f>E62</f>
        <v>-3.3849599999999924E-2</v>
      </c>
      <c r="G61" s="34">
        <f t="shared" ref="G61:BD61" si="7">F62</f>
        <v>-6.6946986666666514E-2</v>
      </c>
      <c r="H61" s="34">
        <f t="shared" si="7"/>
        <v>-9.9292159999999768E-2</v>
      </c>
      <c r="I61" s="34">
        <f t="shared" si="7"/>
        <v>-0.13088511999999969</v>
      </c>
      <c r="J61" s="34">
        <f t="shared" si="7"/>
        <v>-0.16172586666666647</v>
      </c>
      <c r="K61" s="34">
        <f t="shared" si="7"/>
        <v>-0.19181439999999991</v>
      </c>
      <c r="L61" s="34">
        <f t="shared" si="7"/>
        <v>-0.22115072000000002</v>
      </c>
      <c r="M61" s="34">
        <f t="shared" si="7"/>
        <v>-0.2497348266666668</v>
      </c>
      <c r="N61" s="34">
        <f t="shared" si="7"/>
        <v>-0.24371712000000012</v>
      </c>
      <c r="O61" s="34">
        <f t="shared" si="7"/>
        <v>-0.23769941333333344</v>
      </c>
      <c r="P61" s="34">
        <f t="shared" si="7"/>
        <v>-0.23168170666666676</v>
      </c>
      <c r="Q61" s="34">
        <f t="shared" si="7"/>
        <v>-0.22566400000000009</v>
      </c>
      <c r="R61" s="34">
        <f t="shared" si="7"/>
        <v>-0.21964629333333341</v>
      </c>
      <c r="S61" s="34">
        <f t="shared" si="7"/>
        <v>-0.21362858666666673</v>
      </c>
      <c r="T61" s="34">
        <f t="shared" si="7"/>
        <v>-0.20761088000000005</v>
      </c>
      <c r="U61" s="34">
        <f t="shared" si="7"/>
        <v>-0.20159317333333338</v>
      </c>
      <c r="V61" s="34">
        <f t="shared" si="7"/>
        <v>-0.1955754666666667</v>
      </c>
      <c r="W61" s="34">
        <f t="shared" si="7"/>
        <v>-0.18955776000000002</v>
      </c>
      <c r="X61" s="34">
        <f t="shared" si="7"/>
        <v>-0.18354005333333334</v>
      </c>
      <c r="Y61" s="34">
        <f t="shared" si="7"/>
        <v>-0.17752234666666666</v>
      </c>
      <c r="Z61" s="34">
        <f t="shared" si="7"/>
        <v>-0.17150463999999999</v>
      </c>
      <c r="AA61" s="34">
        <f t="shared" si="7"/>
        <v>-0.16548693333333331</v>
      </c>
      <c r="AB61" s="34">
        <f t="shared" si="7"/>
        <v>-0.15946922666666663</v>
      </c>
      <c r="AC61" s="34">
        <f t="shared" si="7"/>
        <v>-0.15345151999999995</v>
      </c>
      <c r="AD61" s="34">
        <f t="shared" si="7"/>
        <v>-0.14743381333333327</v>
      </c>
      <c r="AE61" s="34">
        <f t="shared" si="7"/>
        <v>-0.1414161066666666</v>
      </c>
      <c r="AF61" s="34">
        <f t="shared" si="7"/>
        <v>-0.13539839999999992</v>
      </c>
      <c r="AG61" s="34">
        <f t="shared" si="7"/>
        <v>-0.12938069333333324</v>
      </c>
      <c r="AH61" s="34">
        <f t="shared" si="7"/>
        <v>-0.12336298666666658</v>
      </c>
      <c r="AI61" s="34">
        <f t="shared" si="7"/>
        <v>-0.11734527999999991</v>
      </c>
      <c r="AJ61" s="34">
        <f t="shared" si="7"/>
        <v>-0.11132757333333325</v>
      </c>
      <c r="AK61" s="34">
        <f t="shared" si="7"/>
        <v>-0.10530986666666659</v>
      </c>
      <c r="AL61" s="34">
        <f t="shared" si="7"/>
        <v>-9.9292159999999921E-2</v>
      </c>
      <c r="AM61" s="34">
        <f t="shared" si="7"/>
        <v>-9.3274453333333257E-2</v>
      </c>
      <c r="AN61" s="34">
        <f t="shared" si="7"/>
        <v>-8.7256746666666593E-2</v>
      </c>
      <c r="AO61" s="34">
        <f t="shared" si="7"/>
        <v>-8.1239039999999929E-2</v>
      </c>
      <c r="AP61" s="34">
        <f t="shared" si="7"/>
        <v>-7.5221333333333265E-2</v>
      </c>
      <c r="AQ61" s="34">
        <f t="shared" si="7"/>
        <v>-6.9203626666666601E-2</v>
      </c>
      <c r="AR61" s="34">
        <f t="shared" si="7"/>
        <v>-6.3185919999999937E-2</v>
      </c>
      <c r="AS61" s="34">
        <f t="shared" si="7"/>
        <v>-5.7168213333333266E-2</v>
      </c>
      <c r="AT61" s="34">
        <f t="shared" si="7"/>
        <v>-5.1150506666666595E-2</v>
      </c>
      <c r="AU61" s="34">
        <f t="shared" si="7"/>
        <v>-4.5132799999999924E-2</v>
      </c>
      <c r="AV61" s="34">
        <f t="shared" si="7"/>
        <v>-3.9115093333333253E-2</v>
      </c>
      <c r="AW61" s="34">
        <f t="shared" si="7"/>
        <v>-3.3097386666666583E-2</v>
      </c>
      <c r="AX61" s="34">
        <f t="shared" si="7"/>
        <v>-2.7079679999999912E-2</v>
      </c>
      <c r="AY61" s="34">
        <f t="shared" si="7"/>
        <v>-2.1061973333333241E-2</v>
      </c>
      <c r="AZ61" s="34">
        <f t="shared" si="7"/>
        <v>-1.5796479999999904E-2</v>
      </c>
      <c r="BA61" s="34">
        <f t="shared" si="7"/>
        <v>-1.12831999999999E-2</v>
      </c>
      <c r="BB61" s="34">
        <f t="shared" si="7"/>
        <v>-7.5221333333332259E-3</v>
      </c>
      <c r="BC61" s="34">
        <f t="shared" si="7"/>
        <v>-4.5132799999998835E-3</v>
      </c>
      <c r="BD61" s="34">
        <f t="shared" si="7"/>
        <v>-2.2566399999998763E-3</v>
      </c>
    </row>
    <row r="62" spans="1:56" ht="16.5" hidden="1" customHeight="1" outlineLevel="1" x14ac:dyDescent="0.3">
      <c r="A62" s="115"/>
      <c r="B62" s="9" t="s">
        <v>34</v>
      </c>
      <c r="C62" s="9" t="s">
        <v>68</v>
      </c>
      <c r="D62" s="9" t="s">
        <v>40</v>
      </c>
      <c r="E62" s="34">
        <f t="shared" ref="E62:BD62" si="8">E28-E60+E61</f>
        <v>-3.3849599999999924E-2</v>
      </c>
      <c r="F62" s="34">
        <f t="shared" si="8"/>
        <v>-6.6946986666666514E-2</v>
      </c>
      <c r="G62" s="34">
        <f t="shared" si="8"/>
        <v>-9.9292159999999768E-2</v>
      </c>
      <c r="H62" s="34">
        <f t="shared" si="8"/>
        <v>-0.13088511999999969</v>
      </c>
      <c r="I62" s="34">
        <f t="shared" si="8"/>
        <v>-0.16172586666666647</v>
      </c>
      <c r="J62" s="34">
        <f t="shared" si="8"/>
        <v>-0.19181439999999991</v>
      </c>
      <c r="K62" s="34">
        <f t="shared" si="8"/>
        <v>-0.22115072000000002</v>
      </c>
      <c r="L62" s="34">
        <f t="shared" si="8"/>
        <v>-0.2497348266666668</v>
      </c>
      <c r="M62" s="34">
        <f t="shared" si="8"/>
        <v>-0.24371712000000012</v>
      </c>
      <c r="N62" s="34">
        <f t="shared" si="8"/>
        <v>-0.23769941333333344</v>
      </c>
      <c r="O62" s="34">
        <f t="shared" si="8"/>
        <v>-0.23168170666666676</v>
      </c>
      <c r="P62" s="34">
        <f t="shared" si="8"/>
        <v>-0.22566400000000009</v>
      </c>
      <c r="Q62" s="34">
        <f t="shared" si="8"/>
        <v>-0.21964629333333341</v>
      </c>
      <c r="R62" s="34">
        <f t="shared" si="8"/>
        <v>-0.21362858666666673</v>
      </c>
      <c r="S62" s="34">
        <f t="shared" si="8"/>
        <v>-0.20761088000000005</v>
      </c>
      <c r="T62" s="34">
        <f t="shared" si="8"/>
        <v>-0.20159317333333338</v>
      </c>
      <c r="U62" s="34">
        <f t="shared" si="8"/>
        <v>-0.1955754666666667</v>
      </c>
      <c r="V62" s="34">
        <f t="shared" si="8"/>
        <v>-0.18955776000000002</v>
      </c>
      <c r="W62" s="34">
        <f t="shared" si="8"/>
        <v>-0.18354005333333334</v>
      </c>
      <c r="X62" s="34">
        <f t="shared" si="8"/>
        <v>-0.17752234666666666</v>
      </c>
      <c r="Y62" s="34">
        <f t="shared" si="8"/>
        <v>-0.17150463999999999</v>
      </c>
      <c r="Z62" s="34">
        <f t="shared" si="8"/>
        <v>-0.16548693333333331</v>
      </c>
      <c r="AA62" s="34">
        <f t="shared" si="8"/>
        <v>-0.15946922666666663</v>
      </c>
      <c r="AB62" s="34">
        <f t="shared" si="8"/>
        <v>-0.15345151999999995</v>
      </c>
      <c r="AC62" s="34">
        <f t="shared" si="8"/>
        <v>-0.14743381333333327</v>
      </c>
      <c r="AD62" s="34">
        <f t="shared" si="8"/>
        <v>-0.1414161066666666</v>
      </c>
      <c r="AE62" s="34">
        <f t="shared" si="8"/>
        <v>-0.13539839999999992</v>
      </c>
      <c r="AF62" s="34">
        <f t="shared" si="8"/>
        <v>-0.12938069333333324</v>
      </c>
      <c r="AG62" s="34">
        <f t="shared" si="8"/>
        <v>-0.12336298666666658</v>
      </c>
      <c r="AH62" s="34">
        <f t="shared" si="8"/>
        <v>-0.11734527999999991</v>
      </c>
      <c r="AI62" s="34">
        <f t="shared" si="8"/>
        <v>-0.11132757333333325</v>
      </c>
      <c r="AJ62" s="34">
        <f t="shared" si="8"/>
        <v>-0.10530986666666659</v>
      </c>
      <c r="AK62" s="34">
        <f t="shared" si="8"/>
        <v>-9.9292159999999921E-2</v>
      </c>
      <c r="AL62" s="34">
        <f t="shared" si="8"/>
        <v>-9.3274453333333257E-2</v>
      </c>
      <c r="AM62" s="34">
        <f t="shared" si="8"/>
        <v>-8.7256746666666593E-2</v>
      </c>
      <c r="AN62" s="34">
        <f t="shared" si="8"/>
        <v>-8.1239039999999929E-2</v>
      </c>
      <c r="AO62" s="34">
        <f t="shared" si="8"/>
        <v>-7.5221333333333265E-2</v>
      </c>
      <c r="AP62" s="34">
        <f t="shared" si="8"/>
        <v>-6.9203626666666601E-2</v>
      </c>
      <c r="AQ62" s="34">
        <f t="shared" si="8"/>
        <v>-6.3185919999999937E-2</v>
      </c>
      <c r="AR62" s="34">
        <f t="shared" si="8"/>
        <v>-5.7168213333333266E-2</v>
      </c>
      <c r="AS62" s="34">
        <f t="shared" si="8"/>
        <v>-5.1150506666666595E-2</v>
      </c>
      <c r="AT62" s="34">
        <f t="shared" si="8"/>
        <v>-4.5132799999999924E-2</v>
      </c>
      <c r="AU62" s="34">
        <f t="shared" si="8"/>
        <v>-3.9115093333333253E-2</v>
      </c>
      <c r="AV62" s="34">
        <f t="shared" si="8"/>
        <v>-3.3097386666666583E-2</v>
      </c>
      <c r="AW62" s="34">
        <f t="shared" si="8"/>
        <v>-2.7079679999999912E-2</v>
      </c>
      <c r="AX62" s="34">
        <f t="shared" si="8"/>
        <v>-2.1061973333333241E-2</v>
      </c>
      <c r="AY62" s="34">
        <f t="shared" si="8"/>
        <v>-1.5796479999999904E-2</v>
      </c>
      <c r="AZ62" s="34">
        <f t="shared" si="8"/>
        <v>-1.12831999999999E-2</v>
      </c>
      <c r="BA62" s="34">
        <f t="shared" si="8"/>
        <v>-7.5221333333332259E-3</v>
      </c>
      <c r="BB62" s="34">
        <f t="shared" si="8"/>
        <v>-4.5132799999998835E-3</v>
      </c>
      <c r="BC62" s="34">
        <f t="shared" si="8"/>
        <v>-2.2566399999998763E-3</v>
      </c>
      <c r="BD62" s="34">
        <f t="shared" si="8"/>
        <v>-7.5221333333320485E-4</v>
      </c>
    </row>
    <row r="63" spans="1:56" ht="16.5" collapsed="1" x14ac:dyDescent="0.3">
      <c r="A63" s="115"/>
      <c r="B63" s="9" t="s">
        <v>8</v>
      </c>
      <c r="C63" s="11" t="s">
        <v>67</v>
      </c>
      <c r="D63" s="9" t="s">
        <v>40</v>
      </c>
      <c r="E63" s="34">
        <f>AVERAGE(E61:E62)*'Fixed data'!$C$3</f>
        <v>-8.1746783999999827E-4</v>
      </c>
      <c r="F63" s="34">
        <f>AVERAGE(F61:F62)*'Fixed data'!$C$3</f>
        <v>-2.4342375679999948E-3</v>
      </c>
      <c r="G63" s="34">
        <f>AVERAGE(G61:G62)*'Fixed data'!$C$3</f>
        <v>-4.0146753919999912E-3</v>
      </c>
      <c r="H63" s="34">
        <f>AVERAGE(H61:H62)*'Fixed data'!$C$3</f>
        <v>-5.5587813119999871E-3</v>
      </c>
      <c r="I63" s="34">
        <f>AVERAGE(I61:I62)*'Fixed data'!$C$3</f>
        <v>-7.0665553279999887E-3</v>
      </c>
      <c r="J63" s="34">
        <f>AVERAGE(J61:J62)*'Fixed data'!$C$3</f>
        <v>-8.5379974399999933E-3</v>
      </c>
      <c r="K63" s="34">
        <f>AVERAGE(K61:K62)*'Fixed data'!$C$3</f>
        <v>-9.9731076479999993E-3</v>
      </c>
      <c r="L63" s="34">
        <f>AVERAGE(L61:L62)*'Fixed data'!$C$3</f>
        <v>-1.1371885952000005E-2</v>
      </c>
      <c r="M63" s="34">
        <f>AVERAGE(M61:M62)*'Fixed data'!$C$3</f>
        <v>-1.1916864512000008E-2</v>
      </c>
      <c r="N63" s="34">
        <f>AVERAGE(N61:N62)*'Fixed data'!$C$3</f>
        <v>-1.1626209280000006E-2</v>
      </c>
      <c r="O63" s="34">
        <f>AVERAGE(O61:O62)*'Fixed data'!$C$3</f>
        <v>-1.1335554048000006E-2</v>
      </c>
      <c r="P63" s="34">
        <f>AVERAGE(P61:P62)*'Fixed data'!$C$3</f>
        <v>-1.1044898816000005E-2</v>
      </c>
      <c r="Q63" s="34">
        <f>AVERAGE(Q61:Q62)*'Fixed data'!$C$3</f>
        <v>-1.0754243584000005E-2</v>
      </c>
      <c r="R63" s="34">
        <f>AVERAGE(R61:R62)*'Fixed data'!$C$3</f>
        <v>-1.0463588352000003E-2</v>
      </c>
      <c r="S63" s="34">
        <f>AVERAGE(S61:S62)*'Fixed data'!$C$3</f>
        <v>-1.0172933120000003E-2</v>
      </c>
      <c r="T63" s="34">
        <f>AVERAGE(T61:T62)*'Fixed data'!$C$3</f>
        <v>-9.8822778880000035E-3</v>
      </c>
      <c r="U63" s="34">
        <f>AVERAGE(U61:U62)*'Fixed data'!$C$3</f>
        <v>-9.5916226560000019E-3</v>
      </c>
      <c r="V63" s="34">
        <f>AVERAGE(V61:V62)*'Fixed data'!$C$3</f>
        <v>-9.300967424000002E-3</v>
      </c>
      <c r="W63" s="34">
        <f>AVERAGE(W61:W62)*'Fixed data'!$C$3</f>
        <v>-9.0103121920000005E-3</v>
      </c>
      <c r="X63" s="34">
        <f>AVERAGE(X61:X62)*'Fixed data'!$C$3</f>
        <v>-8.7196569600000006E-3</v>
      </c>
      <c r="Y63" s="34">
        <f>AVERAGE(Y61:Y62)*'Fixed data'!$C$3</f>
        <v>-8.4290017280000008E-3</v>
      </c>
      <c r="Z63" s="34">
        <f>AVERAGE(Z61:Z62)*'Fixed data'!$C$3</f>
        <v>-8.1383464959999992E-3</v>
      </c>
      <c r="AA63" s="34">
        <f>AVERAGE(AA61:AA62)*'Fixed data'!$C$3</f>
        <v>-7.8476912639999993E-3</v>
      </c>
      <c r="AB63" s="34">
        <f>AVERAGE(AB61:AB62)*'Fixed data'!$C$3</f>
        <v>-7.5570360319999986E-3</v>
      </c>
      <c r="AC63" s="34">
        <f>AVERAGE(AC61:AC62)*'Fixed data'!$C$3</f>
        <v>-7.2663807999999979E-3</v>
      </c>
      <c r="AD63" s="34">
        <f>AVERAGE(AD61:AD62)*'Fixed data'!$C$3</f>
        <v>-6.9757255679999972E-3</v>
      </c>
      <c r="AE63" s="34">
        <f>AVERAGE(AE61:AE62)*'Fixed data'!$C$3</f>
        <v>-6.6850703359999965E-3</v>
      </c>
      <c r="AF63" s="34">
        <f>AVERAGE(AF61:AF62)*'Fixed data'!$C$3</f>
        <v>-6.3944151039999958E-3</v>
      </c>
      <c r="AG63" s="34">
        <f>AVERAGE(AG61:AG62)*'Fixed data'!$C$3</f>
        <v>-6.1037598719999959E-3</v>
      </c>
      <c r="AH63" s="34">
        <f>AVERAGE(AH61:AH62)*'Fixed data'!$C$3</f>
        <v>-5.8131046399999961E-3</v>
      </c>
      <c r="AI63" s="34">
        <f>AVERAGE(AI61:AI62)*'Fixed data'!$C$3</f>
        <v>-5.5224494079999962E-3</v>
      </c>
      <c r="AJ63" s="34">
        <f>AVERAGE(AJ61:AJ62)*'Fixed data'!$C$3</f>
        <v>-5.2317941759999964E-3</v>
      </c>
      <c r="AK63" s="34">
        <f>AVERAGE(AK61:AK62)*'Fixed data'!$C$3</f>
        <v>-4.9411389439999957E-3</v>
      </c>
      <c r="AL63" s="34">
        <f>AVERAGE(AL61:AL62)*'Fixed data'!$C$3</f>
        <v>-4.6504837119999967E-3</v>
      </c>
      <c r="AM63" s="34">
        <f>AVERAGE(AM61:AM62)*'Fixed data'!$C$3</f>
        <v>-4.359828479999996E-3</v>
      </c>
      <c r="AN63" s="34">
        <f>AVERAGE(AN61:AN62)*'Fixed data'!$C$3</f>
        <v>-4.069173247999997E-3</v>
      </c>
      <c r="AO63" s="34">
        <f>AVERAGE(AO61:AO62)*'Fixed data'!$C$3</f>
        <v>-3.7785180159999967E-3</v>
      </c>
      <c r="AP63" s="34">
        <f>AVERAGE(AP61:AP62)*'Fixed data'!$C$3</f>
        <v>-3.4878627839999973E-3</v>
      </c>
      <c r="AQ63" s="34">
        <f>AVERAGE(AQ61:AQ62)*'Fixed data'!$C$3</f>
        <v>-3.1972075519999966E-3</v>
      </c>
      <c r="AR63" s="34">
        <f>AVERAGE(AR61:AR62)*'Fixed data'!$C$3</f>
        <v>-2.9065523199999967E-3</v>
      </c>
      <c r="AS63" s="34">
        <f>AVERAGE(AS61:AS62)*'Fixed data'!$C$3</f>
        <v>-2.6158970879999969E-3</v>
      </c>
      <c r="AT63" s="34">
        <f>AVERAGE(AT61:AT62)*'Fixed data'!$C$3</f>
        <v>-2.3252418559999966E-3</v>
      </c>
      <c r="AU63" s="34">
        <f>AVERAGE(AU61:AU62)*'Fixed data'!$C$3</f>
        <v>-2.0345866239999963E-3</v>
      </c>
      <c r="AV63" s="34">
        <f>AVERAGE(AV61:AV62)*'Fixed data'!$C$3</f>
        <v>-1.743931391999996E-3</v>
      </c>
      <c r="AW63" s="34">
        <f>AVERAGE(AW61:AW62)*'Fixed data'!$C$3</f>
        <v>-1.453276159999996E-3</v>
      </c>
      <c r="AX63" s="34">
        <f>AVERAGE(AX61:AX62)*'Fixed data'!$C$3</f>
        <v>-1.1626209279999957E-3</v>
      </c>
      <c r="AY63" s="34">
        <f>AVERAGE(AY61:AY62)*'Fixed data'!$C$3</f>
        <v>-8.9013164799999552E-4</v>
      </c>
      <c r="AZ63" s="34">
        <f>AVERAGE(AZ61:AZ62)*'Fixed data'!$C$3</f>
        <v>-6.5397427199999532E-4</v>
      </c>
      <c r="BA63" s="34">
        <f>AVERAGE(BA61:BA62)*'Fixed data'!$C$3</f>
        <v>-4.5414879999999499E-4</v>
      </c>
      <c r="BB63" s="34">
        <f>AVERAGE(BB61:BB62)*'Fixed data'!$C$3</f>
        <v>-2.9065523199999459E-4</v>
      </c>
      <c r="BC63" s="34">
        <f>AVERAGE(BC61:BC62)*'Fixed data'!$C$3</f>
        <v>-1.6349356799999419E-4</v>
      </c>
      <c r="BD63" s="34">
        <f>AVERAGE(BD61:BD62)*'Fixed data'!$C$3</f>
        <v>-7.2663807999993917E-5</v>
      </c>
    </row>
    <row r="64" spans="1:56" ht="15.75" thickBot="1" x14ac:dyDescent="0.35">
      <c r="A64" s="114"/>
      <c r="B64" s="12" t="s">
        <v>94</v>
      </c>
      <c r="C64" s="12" t="s">
        <v>45</v>
      </c>
      <c r="D64" s="12" t="s">
        <v>40</v>
      </c>
      <c r="E64" s="53">
        <f t="shared" ref="E64:BD64" si="9">E29+E60+E63</f>
        <v>-9.27986783999998E-3</v>
      </c>
      <c r="F64" s="53">
        <f t="shared" si="9"/>
        <v>-1.1648850901333307E-2</v>
      </c>
      <c r="G64" s="53">
        <f t="shared" si="9"/>
        <v>-1.3981502058666634E-2</v>
      </c>
      <c r="H64" s="53">
        <f t="shared" si="9"/>
        <v>-1.6277821311999965E-2</v>
      </c>
      <c r="I64" s="53">
        <f t="shared" si="9"/>
        <v>-1.8537808661333338E-2</v>
      </c>
      <c r="J64" s="53">
        <f t="shared" si="9"/>
        <v>-2.0761464106666679E-2</v>
      </c>
      <c r="K64" s="53">
        <f t="shared" si="9"/>
        <v>-2.294878764800002E-2</v>
      </c>
      <c r="L64" s="53">
        <f t="shared" si="9"/>
        <v>-2.509977928533336E-2</v>
      </c>
      <c r="M64" s="53">
        <f t="shared" si="9"/>
        <v>-1.7934571178666675E-2</v>
      </c>
      <c r="N64" s="53">
        <f t="shared" si="9"/>
        <v>-1.7643915946666675E-2</v>
      </c>
      <c r="O64" s="53">
        <f t="shared" si="9"/>
        <v>-1.7353260714666675E-2</v>
      </c>
      <c r="P64" s="53">
        <f t="shared" si="9"/>
        <v>-1.7062605482666672E-2</v>
      </c>
      <c r="Q64" s="53">
        <f t="shared" si="9"/>
        <v>-1.6771950250666676E-2</v>
      </c>
      <c r="R64" s="53">
        <f t="shared" si="9"/>
        <v>-1.6481295018666672E-2</v>
      </c>
      <c r="S64" s="53">
        <f t="shared" si="9"/>
        <v>-1.6190639786666673E-2</v>
      </c>
      <c r="T64" s="53">
        <f t="shared" si="9"/>
        <v>-1.5899984554666673E-2</v>
      </c>
      <c r="U64" s="53">
        <f t="shared" si="9"/>
        <v>-1.5609329322666671E-2</v>
      </c>
      <c r="V64" s="53">
        <f t="shared" si="9"/>
        <v>-1.5318674090666671E-2</v>
      </c>
      <c r="W64" s="53">
        <f t="shared" si="9"/>
        <v>-1.502801885866667E-2</v>
      </c>
      <c r="X64" s="53">
        <f t="shared" si="9"/>
        <v>-1.473736362666667E-2</v>
      </c>
      <c r="Y64" s="53">
        <f t="shared" si="9"/>
        <v>-1.444670839466667E-2</v>
      </c>
      <c r="Z64" s="53">
        <f t="shared" si="9"/>
        <v>-1.4156053162666668E-2</v>
      </c>
      <c r="AA64" s="53">
        <f t="shared" si="9"/>
        <v>-1.3865397930666669E-2</v>
      </c>
      <c r="AB64" s="53">
        <f t="shared" si="9"/>
        <v>-1.3574742698666667E-2</v>
      </c>
      <c r="AC64" s="53">
        <f t="shared" si="9"/>
        <v>-1.3284087466666667E-2</v>
      </c>
      <c r="AD64" s="53">
        <f t="shared" si="9"/>
        <v>-1.2993432234666667E-2</v>
      </c>
      <c r="AE64" s="53">
        <f t="shared" si="9"/>
        <v>-1.2702777002666666E-2</v>
      </c>
      <c r="AF64" s="53">
        <f t="shared" si="9"/>
        <v>-1.2412121770666664E-2</v>
      </c>
      <c r="AG64" s="53">
        <f t="shared" si="9"/>
        <v>-1.2121466538666664E-2</v>
      </c>
      <c r="AH64" s="53">
        <f t="shared" si="9"/>
        <v>-1.1830811306666664E-2</v>
      </c>
      <c r="AI64" s="53">
        <f t="shared" si="9"/>
        <v>-1.1540156074666665E-2</v>
      </c>
      <c r="AJ64" s="53">
        <f t="shared" si="9"/>
        <v>-1.1249500842666665E-2</v>
      </c>
      <c r="AK64" s="53">
        <f t="shared" si="9"/>
        <v>-1.0958845610666665E-2</v>
      </c>
      <c r="AL64" s="53">
        <f t="shared" si="9"/>
        <v>-1.0668190378666665E-2</v>
      </c>
      <c r="AM64" s="53">
        <f t="shared" si="9"/>
        <v>-1.0377535146666665E-2</v>
      </c>
      <c r="AN64" s="53">
        <f t="shared" si="9"/>
        <v>-1.0086879914666665E-2</v>
      </c>
      <c r="AO64" s="53">
        <f t="shared" si="9"/>
        <v>-9.7962246826666655E-3</v>
      </c>
      <c r="AP64" s="53">
        <f t="shared" si="9"/>
        <v>-9.5055694506666656E-3</v>
      </c>
      <c r="AQ64" s="53">
        <f t="shared" si="9"/>
        <v>-9.2149142186666658E-3</v>
      </c>
      <c r="AR64" s="53">
        <f t="shared" si="9"/>
        <v>-8.9242589866666659E-3</v>
      </c>
      <c r="AS64" s="53">
        <f t="shared" si="9"/>
        <v>-8.6336037546666661E-3</v>
      </c>
      <c r="AT64" s="53">
        <f t="shared" si="9"/>
        <v>-8.3429485226666662E-3</v>
      </c>
      <c r="AU64" s="53">
        <f t="shared" si="9"/>
        <v>-8.0522932906666664E-3</v>
      </c>
      <c r="AV64" s="53">
        <f t="shared" si="9"/>
        <v>-7.7616380586666648E-3</v>
      </c>
      <c r="AW64" s="53">
        <f t="shared" si="9"/>
        <v>-7.470982826666665E-3</v>
      </c>
      <c r="AX64" s="53">
        <f t="shared" si="9"/>
        <v>-7.1803275946666651E-3</v>
      </c>
      <c r="AY64" s="53">
        <f t="shared" si="9"/>
        <v>-6.1556249813333333E-3</v>
      </c>
      <c r="AZ64" s="53">
        <f t="shared" si="9"/>
        <v>-5.1672542720000011E-3</v>
      </c>
      <c r="BA64" s="53">
        <f t="shared" si="9"/>
        <v>-4.2152154666666693E-3</v>
      </c>
      <c r="BB64" s="53">
        <f t="shared" si="9"/>
        <v>-3.2995085653333375E-3</v>
      </c>
      <c r="BC64" s="53">
        <f t="shared" si="9"/>
        <v>-2.4201335680000013E-3</v>
      </c>
      <c r="BD64" s="53">
        <f t="shared" si="9"/>
        <v>-1.5770904746666653E-3</v>
      </c>
    </row>
    <row r="65" spans="1:56" ht="12.75" customHeight="1" x14ac:dyDescent="0.3">
      <c r="A65" s="175" t="s">
        <v>229</v>
      </c>
      <c r="B65" s="9" t="s">
        <v>36</v>
      </c>
      <c r="D65" s="4" t="s">
        <v>40</v>
      </c>
      <c r="E65" s="34">
        <f>'Fixed data'!$G$6*E86/1000000</f>
        <v>0</v>
      </c>
      <c r="F65" s="34">
        <f>'Fixed data'!$G$6*F86/1000000</f>
        <v>1.2052251436753638E-3</v>
      </c>
      <c r="G65" s="34">
        <f>'Fixed data'!$G$6*G86/1000000</f>
        <v>1.2052251436753638E-3</v>
      </c>
      <c r="H65" s="34">
        <f>'Fixed data'!$G$6*H86/1000000</f>
        <v>1.2052251436753638E-3</v>
      </c>
      <c r="I65" s="34">
        <f>'Fixed data'!$G$6*I86/1000000</f>
        <v>1.2052251436753638E-3</v>
      </c>
      <c r="J65" s="34">
        <f>'Fixed data'!$G$6*J86/1000000</f>
        <v>1.2052251436753638E-3</v>
      </c>
      <c r="K65" s="34">
        <f>'Fixed data'!$G$6*K86/1000000</f>
        <v>1.2052251436753638E-3</v>
      </c>
      <c r="L65" s="34">
        <f>'Fixed data'!$G$6*L86/1000000</f>
        <v>1.2052251436753638E-3</v>
      </c>
      <c r="M65" s="34">
        <f>'Fixed data'!$G$6*M86/1000000</f>
        <v>1.2052251436753638E-3</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9.3237842912245213E-5</v>
      </c>
      <c r="G66" s="34">
        <f>G87*'Fixed data'!J$5/1000000</f>
        <v>9.6204343072745399E-5</v>
      </c>
      <c r="H66" s="34">
        <f>H87*'Fixed data'!K$5/1000000</f>
        <v>9.9190604232695309E-5</v>
      </c>
      <c r="I66" s="34">
        <f>I87*'Fixed data'!L$5/1000000</f>
        <v>1.0228117208297006E-4</v>
      </c>
      <c r="J66" s="34">
        <f>J87*'Fixed data'!M$5/1000000</f>
        <v>1.7660270929751275E-4</v>
      </c>
      <c r="K66" s="34">
        <f>K87*'Fixed data'!N$5/1000000</f>
        <v>2.4569321834202887E-4</v>
      </c>
      <c r="L66" s="34">
        <f>L87*'Fixed data'!O$5/1000000</f>
        <v>3.0955269921651855E-4</v>
      </c>
      <c r="M66" s="34">
        <f>M87*'Fixed data'!P$5/1000000</f>
        <v>3.6818115192098169E-4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1.2984629865876089E-3</v>
      </c>
      <c r="G76" s="53">
        <f t="shared" si="10"/>
        <v>1.3014294867481093E-3</v>
      </c>
      <c r="H76" s="53">
        <f t="shared" si="10"/>
        <v>1.304415747908059E-3</v>
      </c>
      <c r="I76" s="53">
        <f t="shared" si="10"/>
        <v>1.3075063157583339E-3</v>
      </c>
      <c r="J76" s="53">
        <f t="shared" si="10"/>
        <v>1.3818278529728765E-3</v>
      </c>
      <c r="K76" s="53">
        <f t="shared" si="10"/>
        <v>1.4509183620173927E-3</v>
      </c>
      <c r="L76" s="53">
        <f t="shared" si="10"/>
        <v>1.5147778428918823E-3</v>
      </c>
      <c r="M76" s="53">
        <f t="shared" si="10"/>
        <v>1.5734062955963454E-3</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-9.27986783999998E-3</v>
      </c>
      <c r="F77" s="54">
        <f>IF('Fixed data'!$G$19=FALSE,F64+F76,F64)</f>
        <v>-1.0350387914745698E-2</v>
      </c>
      <c r="G77" s="54">
        <f>IF('Fixed data'!$G$19=FALSE,G64+G76,G64)</f>
        <v>-1.2680072571918525E-2</v>
      </c>
      <c r="H77" s="54">
        <f>IF('Fixed data'!$G$19=FALSE,H64+H76,H64)</f>
        <v>-1.4973405564091907E-2</v>
      </c>
      <c r="I77" s="54">
        <f>IF('Fixed data'!$G$19=FALSE,I64+I76,I64)</f>
        <v>-1.7230302345575006E-2</v>
      </c>
      <c r="J77" s="54">
        <f>IF('Fixed data'!$G$19=FALSE,J64+J76,J64)</f>
        <v>-1.9379636253693804E-2</v>
      </c>
      <c r="K77" s="54">
        <f>IF('Fixed data'!$G$19=FALSE,K64+K76,K64)</f>
        <v>-2.1497869285982626E-2</v>
      </c>
      <c r="L77" s="54">
        <f>IF('Fixed data'!$G$19=FALSE,L64+L76,L64)</f>
        <v>-2.3585001442441477E-2</v>
      </c>
      <c r="M77" s="54">
        <f>IF('Fixed data'!$G$19=FALSE,M64+M76,M64)</f>
        <v>-1.636116488307033E-2</v>
      </c>
      <c r="N77" s="54">
        <f>IF('Fixed data'!$G$19=FALSE,N64+N76,N64)</f>
        <v>-1.7643915946666675E-2</v>
      </c>
      <c r="O77" s="54">
        <f>IF('Fixed data'!$G$19=FALSE,O64+O76,O64)</f>
        <v>-1.7353260714666675E-2</v>
      </c>
      <c r="P77" s="54">
        <f>IF('Fixed data'!$G$19=FALSE,P64+P76,P64)</f>
        <v>-1.7062605482666672E-2</v>
      </c>
      <c r="Q77" s="54">
        <f>IF('Fixed data'!$G$19=FALSE,Q64+Q76,Q64)</f>
        <v>-1.6771950250666676E-2</v>
      </c>
      <c r="R77" s="54">
        <f>IF('Fixed data'!$G$19=FALSE,R64+R76,R64)</f>
        <v>-1.6481295018666672E-2</v>
      </c>
      <c r="S77" s="54">
        <f>IF('Fixed data'!$G$19=FALSE,S64+S76,S64)</f>
        <v>-1.6190639786666673E-2</v>
      </c>
      <c r="T77" s="54">
        <f>IF('Fixed data'!$G$19=FALSE,T64+T76,T64)</f>
        <v>-1.5899984554666673E-2</v>
      </c>
      <c r="U77" s="54">
        <f>IF('Fixed data'!$G$19=FALSE,U64+U76,U64)</f>
        <v>-1.5609329322666671E-2</v>
      </c>
      <c r="V77" s="54">
        <f>IF('Fixed data'!$G$19=FALSE,V64+V76,V64)</f>
        <v>-1.5318674090666671E-2</v>
      </c>
      <c r="W77" s="54">
        <f>IF('Fixed data'!$G$19=FALSE,W64+W76,W64)</f>
        <v>-1.502801885866667E-2</v>
      </c>
      <c r="X77" s="54">
        <f>IF('Fixed data'!$G$19=FALSE,X64+X76,X64)</f>
        <v>-1.473736362666667E-2</v>
      </c>
      <c r="Y77" s="54">
        <f>IF('Fixed data'!$G$19=FALSE,Y64+Y76,Y64)</f>
        <v>-1.444670839466667E-2</v>
      </c>
      <c r="Z77" s="54">
        <f>IF('Fixed data'!$G$19=FALSE,Z64+Z76,Z64)</f>
        <v>-1.4156053162666668E-2</v>
      </c>
      <c r="AA77" s="54">
        <f>IF('Fixed data'!$G$19=FALSE,AA64+AA76,AA64)</f>
        <v>-1.3865397930666669E-2</v>
      </c>
      <c r="AB77" s="54">
        <f>IF('Fixed data'!$G$19=FALSE,AB64+AB76,AB64)</f>
        <v>-1.3574742698666667E-2</v>
      </c>
      <c r="AC77" s="54">
        <f>IF('Fixed data'!$G$19=FALSE,AC64+AC76,AC64)</f>
        <v>-1.3284087466666667E-2</v>
      </c>
      <c r="AD77" s="54">
        <f>IF('Fixed data'!$G$19=FALSE,AD64+AD76,AD64)</f>
        <v>-1.2993432234666667E-2</v>
      </c>
      <c r="AE77" s="54">
        <f>IF('Fixed data'!$G$19=FALSE,AE64+AE76,AE64)</f>
        <v>-1.2702777002666666E-2</v>
      </c>
      <c r="AF77" s="54">
        <f>IF('Fixed data'!$G$19=FALSE,AF64+AF76,AF64)</f>
        <v>-1.2412121770666664E-2</v>
      </c>
      <c r="AG77" s="54">
        <f>IF('Fixed data'!$G$19=FALSE,AG64+AG76,AG64)</f>
        <v>-1.2121466538666664E-2</v>
      </c>
      <c r="AH77" s="54">
        <f>IF('Fixed data'!$G$19=FALSE,AH64+AH76,AH64)</f>
        <v>-1.1830811306666664E-2</v>
      </c>
      <c r="AI77" s="54">
        <f>IF('Fixed data'!$G$19=FALSE,AI64+AI76,AI64)</f>
        <v>-1.1540156074666665E-2</v>
      </c>
      <c r="AJ77" s="54">
        <f>IF('Fixed data'!$G$19=FALSE,AJ64+AJ76,AJ64)</f>
        <v>-1.1249500842666665E-2</v>
      </c>
      <c r="AK77" s="54">
        <f>IF('Fixed data'!$G$19=FALSE,AK64+AK76,AK64)</f>
        <v>-1.0958845610666665E-2</v>
      </c>
      <c r="AL77" s="54">
        <f>IF('Fixed data'!$G$19=FALSE,AL64+AL76,AL64)</f>
        <v>-1.0668190378666665E-2</v>
      </c>
      <c r="AM77" s="54">
        <f>IF('Fixed data'!$G$19=FALSE,AM64+AM76,AM64)</f>
        <v>-1.0377535146666665E-2</v>
      </c>
      <c r="AN77" s="54">
        <f>IF('Fixed data'!$G$19=FALSE,AN64+AN76,AN64)</f>
        <v>-1.0086879914666665E-2</v>
      </c>
      <c r="AO77" s="54">
        <f>IF('Fixed data'!$G$19=FALSE,AO64+AO76,AO64)</f>
        <v>-9.7962246826666655E-3</v>
      </c>
      <c r="AP77" s="54">
        <f>IF('Fixed data'!$G$19=FALSE,AP64+AP76,AP64)</f>
        <v>-9.5055694506666656E-3</v>
      </c>
      <c r="AQ77" s="54">
        <f>IF('Fixed data'!$G$19=FALSE,AQ64+AQ76,AQ64)</f>
        <v>-9.2149142186666658E-3</v>
      </c>
      <c r="AR77" s="54">
        <f>IF('Fixed data'!$G$19=FALSE,AR64+AR76,AR64)</f>
        <v>-8.9242589866666659E-3</v>
      </c>
      <c r="AS77" s="54">
        <f>IF('Fixed data'!$G$19=FALSE,AS64+AS76,AS64)</f>
        <v>-8.6336037546666661E-3</v>
      </c>
      <c r="AT77" s="54">
        <f>IF('Fixed data'!$G$19=FALSE,AT64+AT76,AT64)</f>
        <v>-8.3429485226666662E-3</v>
      </c>
      <c r="AU77" s="54">
        <f>IF('Fixed data'!$G$19=FALSE,AU64+AU76,AU64)</f>
        <v>-8.0522932906666664E-3</v>
      </c>
      <c r="AV77" s="54">
        <f>IF('Fixed data'!$G$19=FALSE,AV64+AV76,AV64)</f>
        <v>-7.7616380586666648E-3</v>
      </c>
      <c r="AW77" s="54">
        <f>IF('Fixed data'!$G$19=FALSE,AW64+AW76,AW64)</f>
        <v>-7.470982826666665E-3</v>
      </c>
      <c r="AX77" s="54">
        <f>IF('Fixed data'!$G$19=FALSE,AX64+AX76,AX64)</f>
        <v>-7.1803275946666651E-3</v>
      </c>
      <c r="AY77" s="54">
        <f>IF('Fixed data'!$G$19=FALSE,AY64+AY76,AY64)</f>
        <v>-6.1556249813333333E-3</v>
      </c>
      <c r="AZ77" s="54">
        <f>IF('Fixed data'!$G$19=FALSE,AZ64+AZ76,AZ64)</f>
        <v>-5.1672542720000011E-3</v>
      </c>
      <c r="BA77" s="54">
        <f>IF('Fixed data'!$G$19=FALSE,BA64+BA76,BA64)</f>
        <v>-4.2152154666666693E-3</v>
      </c>
      <c r="BB77" s="54">
        <f>IF('Fixed data'!$G$19=FALSE,BB64+BB76,BB64)</f>
        <v>-3.2995085653333375E-3</v>
      </c>
      <c r="BC77" s="54">
        <f>IF('Fixed data'!$G$19=FALSE,BC64+BC76,BC64)</f>
        <v>-2.4201335680000013E-3</v>
      </c>
      <c r="BD77" s="54">
        <f>IF('Fixed data'!$G$19=FALSE,BD64+BD76,BD64)</f>
        <v>-1.5770904746666653E-3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-8.9660558840579524E-3</v>
      </c>
      <c r="F80" s="55">
        <f t="shared" ref="F80:BD80" si="11">F77*F78</f>
        <v>-9.6621978713582104E-3</v>
      </c>
      <c r="G80" s="55">
        <f t="shared" si="11"/>
        <v>-1.1436698963583073E-2</v>
      </c>
      <c r="H80" s="55">
        <f t="shared" si="11"/>
        <v>-1.3048457901006451E-2</v>
      </c>
      <c r="I80" s="55">
        <f t="shared" si="11"/>
        <v>-1.4507452231833645E-2</v>
      </c>
      <c r="J80" s="55">
        <f t="shared" si="11"/>
        <v>-1.5765346578829796E-2</v>
      </c>
      <c r="K80" s="55">
        <f t="shared" si="11"/>
        <v>-1.6897130932744652E-2</v>
      </c>
      <c r="L80" s="55">
        <f t="shared" si="11"/>
        <v>-1.7910722648766995E-2</v>
      </c>
      <c r="M80" s="55">
        <f t="shared" si="11"/>
        <v>-1.2004693415809767E-2</v>
      </c>
      <c r="N80" s="55">
        <f t="shared" si="11"/>
        <v>-1.2508103962105872E-2</v>
      </c>
      <c r="O80" s="55">
        <f t="shared" si="11"/>
        <v>-1.1886041545737094E-2</v>
      </c>
      <c r="P80" s="55">
        <f t="shared" si="11"/>
        <v>-1.1291747333725325E-2</v>
      </c>
      <c r="Q80" s="55">
        <f t="shared" si="11"/>
        <v>-1.0724054643118241E-2</v>
      </c>
      <c r="R80" s="55">
        <f t="shared" si="11"/>
        <v>-1.018184394270991E-2</v>
      </c>
      <c r="S80" s="55">
        <f t="shared" si="11"/>
        <v>-9.6640409981948502E-3</v>
      </c>
      <c r="T80" s="55">
        <f t="shared" si="11"/>
        <v>-9.1696150888500826E-3</v>
      </c>
      <c r="U80" s="55">
        <f t="shared" si="11"/>
        <v>-8.6975772930288405E-3</v>
      </c>
      <c r="V80" s="55">
        <f t="shared" si="11"/>
        <v>-8.2469788398512149E-3</v>
      </c>
      <c r="W80" s="55">
        <f t="shared" si="11"/>
        <v>-7.8169095245752985E-3</v>
      </c>
      <c r="X80" s="55">
        <f t="shared" si="11"/>
        <v>-7.406496185226868E-3</v>
      </c>
      <c r="Y80" s="55">
        <f t="shared" si="11"/>
        <v>-7.0149012381566156E-3</v>
      </c>
      <c r="Z80" s="55">
        <f t="shared" si="11"/>
        <v>-6.6413212702815224E-3</v>
      </c>
      <c r="AA80" s="55">
        <f t="shared" si="11"/>
        <v>-6.284985685851373E-3</v>
      </c>
      <c r="AB80" s="55">
        <f t="shared" si="11"/>
        <v>-5.9451554056625076E-3</v>
      </c>
      <c r="AC80" s="55">
        <f t="shared" si="11"/>
        <v>-5.6211216167191937E-3</v>
      </c>
      <c r="AD80" s="55">
        <f t="shared" si="11"/>
        <v>-5.3122045704181867E-3</v>
      </c>
      <c r="AE80" s="55">
        <f t="shared" si="11"/>
        <v>-5.0177524274045626E-3</v>
      </c>
      <c r="AF80" s="55">
        <f t="shared" si="11"/>
        <v>-4.737140147316631E-3</v>
      </c>
      <c r="AG80" s="55">
        <f t="shared" si="11"/>
        <v>-4.4697684217049312E-3</v>
      </c>
      <c r="AH80" s="55">
        <f t="shared" si="11"/>
        <v>-4.2150626484749468E-3</v>
      </c>
      <c r="AI80" s="55">
        <f t="shared" si="11"/>
        <v>-4.6159140830191519E-3</v>
      </c>
      <c r="AJ80" s="55">
        <f t="shared" si="11"/>
        <v>-4.3685977927624686E-3</v>
      </c>
      <c r="AK80" s="55">
        <f t="shared" si="11"/>
        <v>-4.1317724291370849E-3</v>
      </c>
      <c r="AL80" s="55">
        <f t="shared" si="11"/>
        <v>-3.9050366775944256E-3</v>
      </c>
      <c r="AM80" s="55">
        <f t="shared" si="11"/>
        <v>-3.688003701298361E-3</v>
      </c>
      <c r="AN80" s="55">
        <f t="shared" si="11"/>
        <v>-3.4803006382130249E-3</v>
      </c>
      <c r="AO80" s="55">
        <f t="shared" si="11"/>
        <v>-3.281568115204516E-3</v>
      </c>
      <c r="AP80" s="55">
        <f t="shared" si="11"/>
        <v>-3.0914597785920241E-3</v>
      </c>
      <c r="AQ80" s="55">
        <f t="shared" si="11"/>
        <v>-2.9096418406023678E-3</v>
      </c>
      <c r="AR80" s="55">
        <f t="shared" si="11"/>
        <v>-2.7357926411997881E-3</v>
      </c>
      <c r="AS80" s="55">
        <f t="shared" si="11"/>
        <v>-2.5696022247800876E-3</v>
      </c>
      <c r="AT80" s="55">
        <f t="shared" si="11"/>
        <v>-2.4107719312349814E-3</v>
      </c>
      <c r="AU80" s="55">
        <f t="shared" si="11"/>
        <v>-2.2590140009086388E-3</v>
      </c>
      <c r="AV80" s="55">
        <f t="shared" si="11"/>
        <v>-2.1140511929840836E-3</v>
      </c>
      <c r="AW80" s="55">
        <f t="shared" si="11"/>
        <v>-1.9756164168522701E-3</v>
      </c>
      <c r="AX80" s="55">
        <f t="shared" si="11"/>
        <v>-1.8434523760312875E-3</v>
      </c>
      <c r="AY80" s="55">
        <f t="shared" si="11"/>
        <v>-1.5343434805112912E-3</v>
      </c>
      <c r="AZ80" s="55">
        <f t="shared" si="11"/>
        <v>-1.2504693380223396E-3</v>
      </c>
      <c r="BA80" s="55">
        <f t="shared" si="11"/>
        <v>-9.9036610550951704E-4</v>
      </c>
      <c r="BB80" s="55">
        <f t="shared" si="11"/>
        <v>-7.5264126357946833E-4</v>
      </c>
      <c r="BC80" s="55">
        <f t="shared" si="11"/>
        <v>-5.3597048630838666E-4</v>
      </c>
      <c r="BD80" s="55">
        <f t="shared" si="11"/>
        <v>-3.3909463921241397E-4</v>
      </c>
    </row>
    <row r="81" spans="1:56" x14ac:dyDescent="0.3">
      <c r="A81" s="74"/>
      <c r="B81" s="15" t="s">
        <v>18</v>
      </c>
      <c r="C81" s="15"/>
      <c r="D81" s="14" t="s">
        <v>40</v>
      </c>
      <c r="E81" s="56">
        <f>+E80</f>
        <v>-8.9660558840579524E-3</v>
      </c>
      <c r="F81" s="56">
        <f t="shared" ref="F81:BD81" si="12">+E81+F80</f>
        <v>-1.8628253755416165E-2</v>
      </c>
      <c r="G81" s="56">
        <f t="shared" si="12"/>
        <v>-3.0064952718999238E-2</v>
      </c>
      <c r="H81" s="56">
        <f t="shared" si="12"/>
        <v>-4.311341062000569E-2</v>
      </c>
      <c r="I81" s="56">
        <f t="shared" si="12"/>
        <v>-5.7620862851839337E-2</v>
      </c>
      <c r="J81" s="56">
        <f t="shared" si="12"/>
        <v>-7.3386209430669133E-2</v>
      </c>
      <c r="K81" s="56">
        <f t="shared" si="12"/>
        <v>-9.0283340363413789E-2</v>
      </c>
      <c r="L81" s="56">
        <f t="shared" si="12"/>
        <v>-0.10819406301218079</v>
      </c>
      <c r="M81" s="56">
        <f t="shared" si="12"/>
        <v>-0.12019875642799056</v>
      </c>
      <c r="N81" s="56">
        <f t="shared" si="12"/>
        <v>-0.13270686039009644</v>
      </c>
      <c r="O81" s="56">
        <f t="shared" si="12"/>
        <v>-0.14459290193583352</v>
      </c>
      <c r="P81" s="56">
        <f t="shared" si="12"/>
        <v>-0.15588464926955883</v>
      </c>
      <c r="Q81" s="56">
        <f t="shared" si="12"/>
        <v>-0.16660870391267707</v>
      </c>
      <c r="R81" s="56">
        <f t="shared" si="12"/>
        <v>-0.17679054785538698</v>
      </c>
      <c r="S81" s="56">
        <f t="shared" si="12"/>
        <v>-0.18645458885358182</v>
      </c>
      <c r="T81" s="56">
        <f t="shared" si="12"/>
        <v>-0.19562420394243191</v>
      </c>
      <c r="U81" s="56">
        <f t="shared" si="12"/>
        <v>-0.20432178123546074</v>
      </c>
      <c r="V81" s="56">
        <f t="shared" si="12"/>
        <v>-0.21256876007531195</v>
      </c>
      <c r="W81" s="56">
        <f t="shared" si="12"/>
        <v>-0.22038566959988726</v>
      </c>
      <c r="X81" s="56">
        <f t="shared" si="12"/>
        <v>-0.22779216578511413</v>
      </c>
      <c r="Y81" s="56">
        <f t="shared" si="12"/>
        <v>-0.23480706702327075</v>
      </c>
      <c r="Z81" s="56">
        <f t="shared" si="12"/>
        <v>-0.24144838829355228</v>
      </c>
      <c r="AA81" s="56">
        <f t="shared" si="12"/>
        <v>-0.24773337397940365</v>
      </c>
      <c r="AB81" s="56">
        <f t="shared" si="12"/>
        <v>-0.25367852938506613</v>
      </c>
      <c r="AC81" s="56">
        <f t="shared" si="12"/>
        <v>-0.25929965100178531</v>
      </c>
      <c r="AD81" s="56">
        <f t="shared" si="12"/>
        <v>-0.26461185557220351</v>
      </c>
      <c r="AE81" s="56">
        <f t="shared" si="12"/>
        <v>-0.26962960799960806</v>
      </c>
      <c r="AF81" s="56">
        <f t="shared" si="12"/>
        <v>-0.27436674814692469</v>
      </c>
      <c r="AG81" s="56">
        <f t="shared" si="12"/>
        <v>-0.27883651656862962</v>
      </c>
      <c r="AH81" s="56">
        <f t="shared" si="12"/>
        <v>-0.28305157921710455</v>
      </c>
      <c r="AI81" s="56">
        <f t="shared" si="12"/>
        <v>-0.2876674933001237</v>
      </c>
      <c r="AJ81" s="56">
        <f t="shared" si="12"/>
        <v>-0.2920360910928862</v>
      </c>
      <c r="AK81" s="56">
        <f t="shared" si="12"/>
        <v>-0.29616786352202329</v>
      </c>
      <c r="AL81" s="56">
        <f t="shared" si="12"/>
        <v>-0.30007290019961774</v>
      </c>
      <c r="AM81" s="56">
        <f t="shared" si="12"/>
        <v>-0.30376090390091609</v>
      </c>
      <c r="AN81" s="56">
        <f t="shared" si="12"/>
        <v>-0.30724120453912912</v>
      </c>
      <c r="AO81" s="56">
        <f t="shared" si="12"/>
        <v>-0.31052277265433365</v>
      </c>
      <c r="AP81" s="56">
        <f t="shared" si="12"/>
        <v>-0.31361423243292569</v>
      </c>
      <c r="AQ81" s="56">
        <f t="shared" si="12"/>
        <v>-0.31652387427352807</v>
      </c>
      <c r="AR81" s="56">
        <f t="shared" si="12"/>
        <v>-0.31925966691472785</v>
      </c>
      <c r="AS81" s="56">
        <f t="shared" si="12"/>
        <v>-0.32182926913950793</v>
      </c>
      <c r="AT81" s="56">
        <f t="shared" si="12"/>
        <v>-0.32424004107074289</v>
      </c>
      <c r="AU81" s="56">
        <f t="shared" si="12"/>
        <v>-0.32649905507165156</v>
      </c>
      <c r="AV81" s="56">
        <f t="shared" si="12"/>
        <v>-0.32861310626463563</v>
      </c>
      <c r="AW81" s="56">
        <f t="shared" si="12"/>
        <v>-0.33058872268148792</v>
      </c>
      <c r="AX81" s="56">
        <f t="shared" si="12"/>
        <v>-0.33243217505751921</v>
      </c>
      <c r="AY81" s="56">
        <f t="shared" si="12"/>
        <v>-0.3339665185380305</v>
      </c>
      <c r="AZ81" s="56">
        <f t="shared" si="12"/>
        <v>-0.33521698787605286</v>
      </c>
      <c r="BA81" s="56">
        <f t="shared" si="12"/>
        <v>-0.33620735398156237</v>
      </c>
      <c r="BB81" s="56">
        <f t="shared" si="12"/>
        <v>-0.33695999524514186</v>
      </c>
      <c r="BC81" s="56">
        <f t="shared" si="12"/>
        <v>-0.33749596573145024</v>
      </c>
      <c r="BD81" s="56">
        <f t="shared" si="12"/>
        <v>-0.33783506037066263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146">
        <f>'[2]ED1 Asset Replacement Volumes'!R$25</f>
        <v>24.890407911942184</v>
      </c>
      <c r="G86" s="146">
        <f>'[2]ED1 Asset Replacement Volumes'!S$25</f>
        <v>24.890407911942184</v>
      </c>
      <c r="H86" s="146">
        <f>'[2]ED1 Asset Replacement Volumes'!T$25</f>
        <v>24.890407911942184</v>
      </c>
      <c r="I86" s="146">
        <f>'[2]ED1 Asset Replacement Volumes'!U$25</f>
        <v>24.890407911942184</v>
      </c>
      <c r="J86" s="146">
        <f>'[2]ED1 Asset Replacement Volumes'!V$25</f>
        <v>24.890407911942184</v>
      </c>
      <c r="K86" s="146">
        <f>'[2]ED1 Asset Replacement Volumes'!W$25</f>
        <v>24.890407911942184</v>
      </c>
      <c r="L86" s="146">
        <f>'[2]ED1 Asset Replacement Volumes'!X$25</f>
        <v>24.890407911942184</v>
      </c>
      <c r="M86" s="146">
        <f>'[2]ED1 Asset Replacement Volumes'!Y$25</f>
        <v>24.890407911942184</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3">
        <f>F86*'Fixed data'!I$12</f>
        <v>12.155268039408837</v>
      </c>
      <c r="G87" s="143">
        <f>G86*'Fixed data'!J$12</f>
        <v>11.794469131521279</v>
      </c>
      <c r="H87" s="143">
        <f>H86*'Fixed data'!K$12</f>
        <v>11.433670223633721</v>
      </c>
      <c r="I87" s="143">
        <f>I86*'Fixed data'!L$12</f>
        <v>11.072871315746163</v>
      </c>
      <c r="J87" s="143">
        <f>J86*'Fixed data'!M$12</f>
        <v>10.712072407858605</v>
      </c>
      <c r="K87" s="143">
        <f>K86*'Fixed data'!N$12</f>
        <v>10.351273499971047</v>
      </c>
      <c r="L87" s="143">
        <f>L86*'Fixed data'!O$12</f>
        <v>9.9904745920834888</v>
      </c>
      <c r="M87" s="143">
        <f>M86*'Fixed data'!P$12</f>
        <v>9.6296756841959308</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schemas.microsoft.com/sharepoint/v3/fields"/>
    <ds:schemaRef ds:uri="http://purl.org/dc/elements/1.1/"/>
    <ds:schemaRef ds:uri="http://schemas.openxmlformats.org/package/2006/metadata/core-properties"/>
    <ds:schemaRef ds:uri="http://schemas.microsoft.com/office/2006/documentManagement/types"/>
    <ds:schemaRef ds:uri="eecedeb9-13b3-4e62-b003-046c92e1668a"/>
    <ds:schemaRef ds:uri="efb98dbe-6680-48eb-ac67-85b3a61e7855"/>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2014-03-03T08:11:30Z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